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kso\Desktop\"/>
    </mc:Choice>
  </mc:AlternateContent>
  <xr:revisionPtr revIDLastSave="0" documentId="13_ncr:1_{56258D06-1840-4E14-84E7-C185CB364340}" xr6:coauthVersionLast="46" xr6:coauthVersionMax="46" xr10:uidLastSave="{00000000-0000-0000-0000-000000000000}"/>
  <bookViews>
    <workbookView xWindow="-120" yWindow="-120" windowWidth="20730" windowHeight="11160" tabRatio="889" firstSheet="5" activeTab="14" xr2:uid="{00000000-000D-0000-FFFF-FFFF00000000}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81029"/>
</workbook>
</file>

<file path=xl/calcChain.xml><?xml version="1.0" encoding="utf-8"?>
<calcChain xmlns="http://schemas.openxmlformats.org/spreadsheetml/2006/main">
  <c r="B22" i="18" l="1"/>
  <c r="B24" i="18" s="1"/>
  <c r="B23" i="18"/>
  <c r="D32" i="35"/>
  <c r="F86" i="38" l="1"/>
  <c r="F87" i="38"/>
  <c r="F88" i="38"/>
  <c r="F85" i="38"/>
  <c r="F89" i="38" s="1"/>
  <c r="F10" i="39" l="1"/>
  <c r="C40" i="30" l="1"/>
  <c r="C97" i="39"/>
  <c r="C86" i="39"/>
  <c r="C92" i="39" s="1"/>
  <c r="C68" i="39"/>
  <c r="C64" i="39"/>
  <c r="C58" i="39"/>
  <c r="C51" i="39"/>
  <c r="C47" i="39"/>
  <c r="C33" i="39"/>
  <c r="C24" i="39"/>
  <c r="C15" i="39"/>
  <c r="C21" i="39" s="1"/>
  <c r="C51" i="38"/>
  <c r="C128" i="38"/>
  <c r="C112" i="38"/>
  <c r="C105" i="38"/>
  <c r="C99" i="38"/>
  <c r="C89" i="38"/>
  <c r="C84" i="38"/>
  <c r="C25" i="38"/>
  <c r="C21" i="38"/>
  <c r="C31" i="38"/>
  <c r="C34" i="38"/>
  <c r="C42" i="38"/>
  <c r="C61" i="38"/>
  <c r="C75" i="38"/>
  <c r="C26" i="38" l="1"/>
  <c r="C122" i="38"/>
  <c r="C131" i="38" s="1"/>
  <c r="C100" i="38"/>
  <c r="C99" i="39"/>
  <c r="C69" i="39"/>
  <c r="C35" i="39"/>
  <c r="C52" i="39" s="1"/>
  <c r="C52" i="38"/>
  <c r="C101" i="38" s="1"/>
  <c r="C73" i="31"/>
  <c r="C76" i="38" l="1"/>
  <c r="C132" i="38"/>
  <c r="C72" i="39"/>
  <c r="C70" i="39"/>
  <c r="D31" i="35"/>
  <c r="D30" i="35"/>
  <c r="C31" i="28" l="1"/>
  <c r="C34" i="32"/>
  <c r="C23" i="32"/>
  <c r="C11" i="32"/>
  <c r="C39" i="29"/>
  <c r="C40" i="2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E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E84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D100" i="38" l="1"/>
  <c r="E100" i="38"/>
  <c r="E52" i="38"/>
  <c r="F45" i="38"/>
  <c r="F75" i="38"/>
  <c r="F99" i="38"/>
  <c r="E26" i="38"/>
  <c r="F42" i="38"/>
  <c r="D26" i="38"/>
  <c r="F21" i="38"/>
  <c r="F51" i="38"/>
  <c r="D52" i="38"/>
  <c r="F52" i="38" s="1"/>
  <c r="F31" i="38"/>
  <c r="F61" i="38"/>
  <c r="F34" i="38"/>
  <c r="F25" i="38"/>
  <c r="F100" i="38" l="1"/>
  <c r="E76" i="38"/>
  <c r="D76" i="38"/>
  <c r="F76" i="38" s="1"/>
  <c r="C71" i="39" s="1"/>
  <c r="F26" i="38"/>
  <c r="C40" i="31"/>
  <c r="C62" i="30" l="1"/>
  <c r="E9" i="12" l="1"/>
  <c r="D38" i="37"/>
  <c r="E38" i="37"/>
  <c r="F38" i="37"/>
  <c r="C38" i="37"/>
  <c r="D63" i="35" l="1"/>
  <c r="C63" i="35"/>
  <c r="E62" i="35"/>
  <c r="E59" i="35"/>
  <c r="E55" i="35"/>
  <c r="D52" i="35"/>
  <c r="C52" i="35"/>
  <c r="E51" i="35"/>
  <c r="E48" i="35"/>
  <c r="E45" i="35"/>
  <c r="E43" i="35"/>
  <c r="C38" i="35"/>
  <c r="D38" i="35" s="1"/>
  <c r="D37" i="35"/>
  <c r="D36" i="35"/>
  <c r="D34" i="35"/>
  <c r="D29" i="35"/>
  <c r="D25" i="35"/>
  <c r="D24" i="35"/>
  <c r="D21" i="35"/>
  <c r="D18" i="35"/>
  <c r="D15" i="35"/>
  <c r="D12" i="35"/>
  <c r="D9" i="35"/>
  <c r="E52" i="35" l="1"/>
  <c r="E63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D101" i="38"/>
  <c r="F101" i="38" s="1"/>
  <c r="F115" i="38"/>
  <c r="D131" i="38"/>
  <c r="F131" i="38" s="1"/>
  <c r="E101" i="38"/>
  <c r="C26" i="35"/>
  <c r="D26" i="35" s="1"/>
  <c r="F122" i="38" l="1"/>
  <c r="D132" i="38"/>
  <c r="E132" i="38"/>
  <c r="D86" i="39"/>
  <c r="E86" i="39"/>
  <c r="D81" i="39"/>
  <c r="E81" i="39"/>
  <c r="D76" i="39"/>
  <c r="E76" i="39"/>
  <c r="D68" i="39"/>
  <c r="E68" i="39"/>
  <c r="D64" i="39"/>
  <c r="E64" i="39"/>
  <c r="D58" i="39"/>
  <c r="E58" i="39"/>
  <c r="D51" i="39"/>
  <c r="E51" i="39"/>
  <c r="D47" i="39"/>
  <c r="E47" i="39"/>
  <c r="F9" i="39"/>
  <c r="F11" i="39"/>
  <c r="F12" i="39"/>
  <c r="F13" i="39"/>
  <c r="F14" i="39"/>
  <c r="F16" i="39"/>
  <c r="F17" i="39"/>
  <c r="F18" i="39"/>
  <c r="F19" i="39"/>
  <c r="F20" i="39"/>
  <c r="F22" i="39"/>
  <c r="F23" i="39"/>
  <c r="F25" i="39"/>
  <c r="F26" i="39"/>
  <c r="F27" i="39"/>
  <c r="F28" i="39"/>
  <c r="F29" i="39"/>
  <c r="F30" i="39"/>
  <c r="F31" i="39"/>
  <c r="F32" i="39"/>
  <c r="F34" i="39"/>
  <c r="F36" i="39"/>
  <c r="F37" i="39"/>
  <c r="F38" i="39"/>
  <c r="F39" i="39"/>
  <c r="F40" i="39"/>
  <c r="F41" i="39"/>
  <c r="F42" i="39"/>
  <c r="F43" i="39"/>
  <c r="F44" i="39"/>
  <c r="F46" i="39"/>
  <c r="F48" i="39"/>
  <c r="F49" i="39"/>
  <c r="F50" i="39"/>
  <c r="F53" i="39"/>
  <c r="F54" i="39"/>
  <c r="F55" i="39"/>
  <c r="F56" i="39"/>
  <c r="F57" i="39"/>
  <c r="F59" i="39"/>
  <c r="F60" i="39"/>
  <c r="F61" i="39"/>
  <c r="F62" i="39"/>
  <c r="F63" i="39"/>
  <c r="F65" i="39"/>
  <c r="F66" i="39"/>
  <c r="F67" i="39"/>
  <c r="F73" i="39"/>
  <c r="F74" i="39"/>
  <c r="F75" i="39"/>
  <c r="F77" i="39"/>
  <c r="F78" i="39"/>
  <c r="F79" i="39"/>
  <c r="F80" i="39"/>
  <c r="F82" i="39"/>
  <c r="F83" i="39"/>
  <c r="F84" i="39"/>
  <c r="F85" i="39"/>
  <c r="F87" i="39"/>
  <c r="F88" i="39"/>
  <c r="F89" i="39"/>
  <c r="F90" i="39"/>
  <c r="F91" i="39"/>
  <c r="F93" i="39"/>
  <c r="F94" i="39"/>
  <c r="F95" i="39"/>
  <c r="F96" i="39"/>
  <c r="F97" i="39"/>
  <c r="F8" i="39"/>
  <c r="D33" i="39"/>
  <c r="E33" i="39"/>
  <c r="D24" i="39"/>
  <c r="E24" i="39"/>
  <c r="D15" i="39"/>
  <c r="E15" i="39"/>
  <c r="E21" i="39" s="1"/>
  <c r="F15" i="39" l="1"/>
  <c r="F33" i="39"/>
  <c r="F86" i="39"/>
  <c r="E92" i="39"/>
  <c r="E99" i="39" s="1"/>
  <c r="F132" i="38"/>
  <c r="F64" i="39"/>
  <c r="F58" i="39"/>
  <c r="D35" i="39"/>
  <c r="D21" i="39"/>
  <c r="F21" i="39" s="1"/>
  <c r="F81" i="39"/>
  <c r="E35" i="39"/>
  <c r="E70" i="39" s="1"/>
  <c r="E69" i="39"/>
  <c r="E72" i="39" s="1"/>
  <c r="F24" i="39"/>
  <c r="D92" i="39"/>
  <c r="D99" i="39" s="1"/>
  <c r="D69" i="39"/>
  <c r="F47" i="39"/>
  <c r="F51" i="39"/>
  <c r="F68" i="39"/>
  <c r="F76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E100" i="39" l="1"/>
  <c r="E52" i="39"/>
  <c r="E71" i="39" s="1"/>
  <c r="D70" i="39"/>
  <c r="D100" i="39" s="1"/>
  <c r="F35" i="39"/>
  <c r="D52" i="39"/>
  <c r="D71" i="39" s="1"/>
  <c r="D72" i="39"/>
  <c r="F72" i="39" s="1"/>
  <c r="F69" i="39"/>
  <c r="F92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F70" i="39" l="1"/>
  <c r="F71" i="39"/>
  <c r="F52" i="39"/>
  <c r="C12" i="8"/>
  <c r="C24" i="8"/>
  <c r="C20" i="8"/>
  <c r="C34" i="8"/>
  <c r="B29" i="8"/>
  <c r="C29" i="8" l="1"/>
  <c r="F84" i="38" l="1"/>
  <c r="C100" i="39"/>
  <c r="F100" i="39" s="1"/>
  <c r="F99" i="39"/>
  <c r="F98" i="39"/>
</calcChain>
</file>

<file path=xl/sharedStrings.xml><?xml version="1.0" encoding="utf-8"?>
<sst xmlns="http://schemas.openxmlformats.org/spreadsheetml/2006/main" count="1495" uniqueCount="725">
  <si>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</si>
  <si>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</si>
  <si>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</si>
  <si>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</si>
  <si>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</si>
  <si>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</si>
  <si>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</si>
  <si>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</si>
  <si>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</si>
  <si>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</si>
  <si>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</si>
  <si>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</si>
  <si>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</si>
  <si>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</si>
  <si>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</si>
  <si>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</si>
  <si>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</si>
  <si>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</si>
  <si>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</si>
  <si>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</si>
  <si>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</si>
  <si>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</si>
  <si>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</si>
  <si>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</si>
  <si>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</si>
  <si>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</si>
  <si>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</si>
  <si>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</si>
  <si>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</si>
  <si>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</si>
  <si>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</si>
  <si>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</si>
  <si>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</si>
  <si>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</si>
  <si>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</si>
  <si>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</si>
  <si>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</si>
  <si>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</si>
  <si>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</si>
  <si>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</si>
  <si>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</si>
  <si>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</si>
  <si>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</si>
  <si>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</si>
  <si>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</si>
  <si>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</si>
  <si>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</si>
  <si>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</si>
  <si>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</si>
  <si>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</si>
  <si>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</si>
  <si>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</si>
  <si>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</si>
  <si>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</si>
  <si>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</si>
  <si>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</si>
  <si>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</si>
  <si>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</si>
  <si>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</si>
  <si>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</si>
  <si>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</si>
  <si>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</si>
  <si>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</si>
  <si>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</si>
  <si>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</si>
  <si>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</si>
  <si>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</si>
  <si>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</si>
  <si>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</si>
  <si>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</si>
  <si>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</si>
  <si>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</si>
  <si>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</si>
  <si>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</si>
  <si>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</si>
  <si>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</si>
  <si>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</si>
  <si>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</si>
  <si>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</si>
  <si>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</si>
  <si>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</si>
  <si>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</si>
  <si>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</si>
  <si>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</si>
  <si>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</si>
  <si>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</si>
  <si>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</si>
  <si>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</si>
  <si>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</si>
  <si>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</si>
  <si>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</si>
  <si>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</si>
  <si>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</si>
  <si>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</si>
  <si>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</si>
  <si>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</si>
  <si>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</si>
  <si>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</si>
  <si>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</si>
  <si>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</si>
  <si>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</si>
  <si>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</si>
  <si>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</si>
  <si>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</si>
  <si>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</si>
  <si>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</si>
  <si>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</si>
  <si>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</si>
  <si>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</si>
  <si>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</si>
  <si>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</si>
  <si>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</si>
  <si>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</si>
  <si>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</si>
  <si>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</si>
  <si>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</si>
  <si>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</si>
  <si>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</si>
  <si>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</si>
  <si>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</si>
  <si>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</si>
  <si>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</si>
  <si>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</si>
  <si>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</si>
  <si>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</si>
  <si>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</si>
  <si>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</si>
  <si>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</si>
  <si>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</si>
  <si>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</si>
  <si>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</si>
  <si>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</si>
  <si>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</si>
  <si>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</si>
  <si>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</si>
  <si>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</si>
  <si>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</si>
  <si>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</si>
  <si>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</si>
  <si>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</si>
  <si>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</si>
  <si>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</si>
  <si>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</si>
  <si>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</si>
  <si>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</si>
  <si>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</si>
  <si>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</si>
  <si>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</si>
  <si>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</si>
  <si>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</si>
  <si>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</si>
  <si>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</si>
  <si>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</si>
  <si>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</si>
  <si>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</si>
  <si>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</si>
  <si>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</si>
  <si>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</si>
  <si>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</si>
  <si>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</si>
  <si>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</si>
  <si>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</si>
  <si>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</si>
  <si>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</si>
  <si>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</si>
  <si>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</si>
  <si>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</si>
  <si>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</si>
  <si>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</si>
  <si>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</si>
  <si>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</si>
  <si>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</si>
  <si>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</si>
  <si>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</si>
  <si>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</si>
  <si>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</si>
  <si>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</si>
  <si>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</si>
  <si>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</si>
  <si>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</si>
  <si>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</si>
  <si>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</si>
  <si>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</si>
  <si>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</si>
  <si>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</si>
  <si>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</si>
  <si>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</si>
  <si>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</si>
  <si>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</si>
  <si>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</si>
  <si>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</si>
  <si>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</si>
  <si>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</si>
  <si>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</si>
  <si>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</si>
  <si>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</si>
  <si>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</si>
  <si>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</si>
  <si>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</si>
  <si>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</si>
  <si>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</si>
  <si>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</si>
  <si>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</si>
  <si>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</si>
  <si>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</si>
  <si>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</si>
  <si>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</si>
  <si>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</si>
  <si>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</si>
  <si>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</si>
  <si>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</si>
  <si>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</si>
  <si>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</si>
  <si>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</si>
  <si>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</si>
  <si>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</si>
  <si>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</si>
  <si>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</si>
  <si>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</si>
  <si>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</si>
  <si>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</si>
  <si>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</si>
  <si>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</si>
  <si>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</si>
  <si>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</si>
  <si>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</si>
  <si>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</si>
  <si>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</si>
  <si>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</si>
  <si>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</si>
  <si>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</si>
  <si>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</si>
  <si>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</si>
  <si>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</si>
  <si>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</si>
  <si>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</si>
  <si>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</si>
  <si>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</si>
  <si>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</si>
  <si>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</si>
  <si>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</si>
  <si>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</si>
  <si>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</si>
  <si>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</si>
  <si>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</si>
  <si>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</si>
  <si>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</si>
  <si>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</si>
  <si>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</si>
  <si>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</si>
  <si>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</si>
  <si>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</si>
  <si>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</si>
  <si>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</si>
  <si>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</si>
  <si>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</si>
  <si>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</si>
  <si>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</si>
  <si>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</si>
  <si>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</si>
  <si>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</si>
  <si>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</si>
  <si>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</si>
  <si>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</si>
  <si>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</si>
  <si>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</si>
  <si>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</si>
  <si>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</si>
  <si>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</si>
  <si>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</si>
  <si>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</si>
  <si>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</si>
  <si>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</si>
  <si>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</si>
  <si>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</si>
  <si>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</si>
  <si>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</si>
  <si>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</si>
  <si>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</si>
  <si>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</si>
  <si>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</si>
  <si>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</si>
  <si>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</si>
  <si>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</si>
  <si>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</si>
  <si>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</si>
  <si>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</si>
  <si>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</si>
  <si>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</si>
  <si>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</si>
  <si>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</si>
  <si>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</si>
  <si>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</si>
  <si>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</si>
  <si>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</si>
  <si>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</si>
  <si>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</si>
  <si>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</si>
  <si>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</si>
  <si>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</si>
  <si>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</si>
  <si>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</si>
  <si>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</si>
  <si>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</si>
  <si>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</si>
  <si>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</si>
  <si>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</si>
  <si>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</si>
  <si>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</si>
  <si>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</si>
  <si>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</si>
  <si>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</si>
  <si>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</si>
  <si>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</si>
  <si>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</si>
  <si>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</si>
  <si>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</si>
  <si>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</si>
  <si>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</si>
  <si>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</si>
  <si>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</si>
  <si>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</si>
  <si>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</si>
  <si>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</si>
  <si>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</si>
  <si>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</si>
  <si>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</si>
  <si>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</si>
  <si>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</si>
  <si>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</si>
  <si>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</si>
  <si>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</si>
  <si>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</si>
  <si>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</si>
  <si>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</si>
  <si>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</si>
  <si>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</si>
  <si>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</si>
  <si>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</si>
  <si>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</si>
  <si>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</si>
  <si>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</si>
  <si>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</si>
  <si>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</si>
  <si>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</si>
  <si>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</si>
  <si>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</si>
  <si>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</si>
  <si>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</si>
  <si>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</si>
  <si>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</si>
  <si>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</si>
  <si>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</si>
  <si>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</si>
  <si>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</si>
  <si>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</si>
  <si>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</si>
  <si>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</si>
  <si>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</si>
  <si>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</si>
  <si>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</si>
  <si>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</si>
  <si>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</si>
  <si>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</si>
  <si>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</si>
  <si>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</si>
  <si>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</si>
  <si>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</si>
  <si>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</si>
  <si>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</si>
  <si>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</si>
  <si>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</si>
  <si>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</si>
  <si>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</si>
  <si>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</si>
  <si>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</si>
  <si>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</si>
  <si>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</si>
  <si>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</si>
  <si>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</si>
  <si>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</si>
  <si>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</si>
  <si>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</si>
  <si>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</si>
  <si>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</si>
  <si>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</si>
  <si>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</si>
  <si>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</si>
  <si>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</si>
  <si>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</si>
  <si>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</si>
  <si>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</si>
  <si>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</si>
  <si>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</si>
  <si>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</si>
  <si>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</si>
  <si>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</si>
  <si>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</si>
  <si>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</si>
  <si>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</si>
  <si>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</si>
  <si>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</si>
  <si>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</si>
  <si>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</si>
  <si>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</si>
  <si>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</si>
  <si>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</si>
  <si>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</si>
  <si>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</si>
  <si>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</si>
  <si>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</si>
  <si>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</si>
  <si>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</si>
  <si>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</si>
  <si>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</si>
  <si>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</si>
  <si>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</si>
  <si>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</si>
  <si>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</si>
  <si>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</si>
  <si>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</si>
  <si>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</si>
  <si>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</si>
  <si>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</si>
  <si>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</si>
  <si>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</si>
  <si>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</si>
  <si>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</si>
  <si>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</si>
  <si>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</si>
  <si>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</si>
  <si>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</si>
  <si>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</si>
  <si>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</si>
  <si>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</si>
  <si>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</si>
  <si>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</si>
  <si>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</si>
  <si>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</si>
  <si>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</si>
  <si>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</si>
  <si>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</si>
  <si>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</si>
  <si>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</si>
  <si>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</si>
  <si>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</si>
  <si>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</si>
  <si>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</si>
  <si>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</si>
  <si>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</si>
  <si>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</si>
  <si>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</si>
  <si>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</si>
  <si>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</si>
  <si>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</si>
  <si>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</si>
  <si>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</si>
  <si>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</si>
  <si>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</si>
  <si>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</si>
  <si>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</si>
  <si>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</si>
  <si>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</si>
  <si>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</si>
  <si>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</si>
  <si>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</si>
  <si>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</si>
  <si>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</si>
  <si>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</si>
  <si>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</si>
  <si>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</si>
  <si>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</si>
  <si>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</si>
  <si>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</si>
  <si>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</si>
  <si>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</si>
  <si>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</si>
  <si>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</si>
  <si>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</si>
  <si>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</si>
  <si>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</si>
  <si>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</si>
  <si>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</si>
  <si>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</si>
  <si>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</si>
  <si>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</si>
  <si>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</si>
  <si>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</si>
  <si>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</si>
  <si>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</si>
  <si>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</si>
  <si>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</si>
  <si>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</si>
  <si>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</si>
  <si>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</si>
  <si>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</si>
  <si>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</si>
  <si>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</si>
  <si>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</si>
  <si>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</si>
  <si>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</si>
  <si>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</si>
  <si>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</si>
  <si>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</si>
  <si>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</si>
  <si>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</si>
  <si>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</si>
  <si>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</si>
  <si>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</si>
  <si>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</si>
  <si>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</si>
  <si>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</si>
  <si>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</si>
  <si>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</si>
  <si>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</si>
  <si>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</si>
  <si>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</si>
  <si>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</si>
  <si>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</si>
  <si>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</si>
  <si>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</si>
  <si>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</si>
  <si>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</si>
  <si>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</si>
  <si>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</si>
  <si>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</si>
  <si>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</si>
  <si>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</si>
  <si>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</si>
  <si>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</si>
  <si>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</si>
  <si>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</si>
  <si>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</si>
  <si>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</si>
  <si>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</si>
  <si>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</si>
  <si>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</si>
  <si>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</si>
  <si>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</si>
  <si>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</si>
  <si>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</si>
  <si>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</si>
  <si>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</si>
  <si>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</si>
  <si>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</si>
  <si>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</si>
  <si>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</si>
  <si>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</si>
  <si>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</si>
  <si>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</si>
  <si>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</si>
  <si>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</si>
  <si>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</si>
  <si>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</si>
  <si>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</si>
  <si>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</si>
  <si>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</si>
  <si>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</si>
  <si>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</si>
  <si>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</si>
  <si>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</si>
  <si>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</si>
  <si>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</si>
  <si>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</si>
  <si>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</si>
  <si>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</si>
  <si>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</si>
  <si>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</si>
  <si>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</si>
  <si>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</si>
  <si>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</si>
  <si>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</si>
  <si>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</si>
  <si>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</si>
  <si>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</si>
  <si>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</si>
  <si>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</si>
  <si>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</si>
  <si>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</si>
  <si>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</si>
  <si>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</si>
  <si>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</si>
  <si>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</si>
  <si>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</si>
  <si>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</si>
  <si>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</si>
  <si>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</si>
  <si>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</si>
  <si>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</si>
  <si>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</si>
  <si>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</si>
  <si>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</si>
  <si>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</si>
  <si>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</si>
  <si>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</si>
  <si>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</si>
  <si>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</si>
  <si>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</si>
  <si>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</si>
  <si>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</si>
  <si>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</si>
  <si>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</si>
  <si>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</si>
  <si>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</si>
  <si>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</si>
  <si>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</si>
  <si>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</si>
  <si>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</si>
  <si>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</si>
  <si>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</si>
  <si>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</si>
  <si>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</si>
  <si>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</si>
  <si>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</si>
  <si>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</si>
  <si>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</si>
  <si>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</si>
  <si>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</si>
  <si>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</si>
  <si>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</si>
  <si>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</si>
  <si>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</si>
  <si>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</si>
  <si>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</si>
  <si>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</si>
  <si>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</si>
  <si>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</si>
  <si>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</si>
  <si>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</si>
  <si>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</si>
  <si>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</si>
  <si>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</si>
  <si>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</si>
  <si>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</si>
  <si>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</si>
  <si>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</si>
  <si>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</si>
  <si>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</si>
  <si>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</si>
  <si>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</si>
  <si>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</si>
  <si>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</si>
  <si>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</si>
  <si>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</si>
  <si>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</si>
  <si>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</si>
  <si>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</si>
  <si>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</si>
  <si>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</si>
  <si>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önkormányzatok és költségvetési szervei</t>
  </si>
  <si>
    <t>települési támogatás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</si>
  <si>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</si>
  <si>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</si>
  <si>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</si>
  <si>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</si>
  <si>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</si>
  <si>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</si>
  <si>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</si>
  <si>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</si>
  <si>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</si>
  <si>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</si>
  <si>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</si>
  <si>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</si>
  <si>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</si>
  <si>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</si>
  <si>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</si>
  <si>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</si>
  <si>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</si>
  <si>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</si>
  <si>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</si>
  <si>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</si>
  <si>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</si>
  <si>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</si>
  <si>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</si>
  <si>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</si>
  <si>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</si>
  <si>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</si>
  <si>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</si>
  <si>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</si>
  <si>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</si>
  <si>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</si>
  <si>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</si>
  <si>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</si>
  <si>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</si>
  <si>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</si>
  <si>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</si>
  <si>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</si>
  <si>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</si>
  <si>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</si>
  <si>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</si>
  <si>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</si>
  <si>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</si>
  <si>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</si>
  <si>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</si>
  <si>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</si>
  <si>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</si>
  <si>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</si>
  <si>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késedelmi pótlék, talajterhelési díj</t>
  </si>
  <si>
    <t>Nemeskolta ÖNKORMÁNYZATI ELŐIRÁNYZATOK</t>
  </si>
  <si>
    <t>TOP sportcsarnok</t>
  </si>
  <si>
    <t>TOP Sportcsarnok felújítása</t>
  </si>
  <si>
    <t>saját bevételek 2022</t>
  </si>
  <si>
    <t>B1131</t>
  </si>
  <si>
    <t>B1132</t>
  </si>
  <si>
    <t>Települési önkormányzatok egyéb szociális és gyermekjóléti  feladatainak támogatása</t>
  </si>
  <si>
    <t>Települési önkormányzatok gyermekétkeztetés  feladatainak támogatása</t>
  </si>
  <si>
    <t>Nemeskolta Önkormányzat 2021. évi költségvetése</t>
  </si>
  <si>
    <t>MFP járdafelújítás</t>
  </si>
  <si>
    <t>Utak, árkok, járdák</t>
  </si>
  <si>
    <t>saját bevételek 2023</t>
  </si>
  <si>
    <t>1. melléklet 1/2021. (I.25.) önkormányzati rendelethez</t>
  </si>
  <si>
    <t>2. melléklet 1/2021. (I.25.) önkormányzati rendelethez</t>
  </si>
  <si>
    <t>3. melléklet 1/2021. (I.25.) önkormányzati rendelethez</t>
  </si>
  <si>
    <t>4. melléklet 1/2021. (I.25.) önkormányzati rendelethez</t>
  </si>
  <si>
    <t>5. melléklet 1/2021. (I.25.) önkormányzati rendelethez</t>
  </si>
  <si>
    <t>6. melléklet 1/2021. (I.25.) önkormányzati rendelethez</t>
  </si>
  <si>
    <t>7. melléklet 1/2021. (I.25.) önkormányzati rendelethez</t>
  </si>
  <si>
    <t>8. melléklet 1/2021. (I.25.) önkormányzati rendelethez</t>
  </si>
  <si>
    <t>9. melléklet 1/2021. (I.25.) önkormányzati rendelethez</t>
  </si>
  <si>
    <t>10. melléklet 1/2021. (I.25.) önkormányzati rendelethez</t>
  </si>
  <si>
    <t>11. melléklet 1/2021. (I.25.) önkormányzati rendelethez</t>
  </si>
  <si>
    <t>12. melléklet 1/2021. (I.25.) önkormányzati rendelethez</t>
  </si>
  <si>
    <t>13. melléklet 1/2021. (I.25.) önkormányzati rendelethez</t>
  </si>
  <si>
    <t>14. melléklet 1/2021. (I.25.) önkormányzati rendelethez</t>
  </si>
  <si>
    <t>15. melléklet 1/2021. (I.25.)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</si>
</sst>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6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27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1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4" fillId="0" borderId="1" xfId="0" applyNumberFormat="1" applyFont="1" applyBorder="1"/>
    <xf numFmtId="3" fontId="45" fillId="0" borderId="1" xfId="0" applyNumberFormat="1" applyFont="1" applyBorder="1"/>
    <xf numFmtId="0" fontId="47" fillId="0" borderId="1" xfId="0" applyFont="1" applyBorder="1"/>
    <xf numFmtId="0" fontId="44" fillId="0" borderId="0" xfId="0" applyFont="1"/>
    <xf numFmtId="0" fontId="43" fillId="0" borderId="1" xfId="0" applyFont="1" applyBorder="1"/>
    <xf numFmtId="3" fontId="48" fillId="0" borderId="1" xfId="0" applyNumberFormat="1" applyFont="1" applyBorder="1"/>
    <xf numFmtId="3" fontId="0" fillId="0" borderId="1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0" fontId="0" fillId="0" borderId="0" xfId="0" applyFont="1"/>
    <xf numFmtId="0" fontId="49" fillId="0" borderId="1" xfId="0" applyFont="1" applyBorder="1"/>
    <xf numFmtId="0" fontId="0" fillId="0" borderId="0" xfId="0" applyAlignment="1">
      <alignment horizontal="right"/>
    </xf>
    <xf numFmtId="3" fontId="46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1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2" fillId="6" borderId="1" xfId="0" applyNumberFormat="1" applyFont="1" applyFill="1" applyBorder="1"/>
    <xf numFmtId="0" fontId="54" fillId="0" borderId="1" xfId="0" applyFont="1" applyFill="1" applyBorder="1" applyAlignment="1">
      <alignment horizontal="left" vertical="center" wrapText="1"/>
    </xf>
    <xf numFmtId="3" fontId="42" fillId="0" borderId="1" xfId="0" applyNumberFormat="1" applyFont="1" applyBorder="1"/>
    <xf numFmtId="0" fontId="55" fillId="0" borderId="1" xfId="0" applyFont="1" applyFill="1" applyBorder="1" applyAlignment="1">
      <alignment horizontal="left" vertical="center"/>
    </xf>
    <xf numFmtId="3" fontId="56" fillId="0" borderId="1" xfId="0" applyNumberFormat="1" applyFont="1" applyBorder="1"/>
    <xf numFmtId="3" fontId="57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1" fillId="0" borderId="6" xfId="0" applyNumberFormat="1" applyFont="1" applyBorder="1"/>
    <xf numFmtId="3" fontId="41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1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1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59" fillId="0" borderId="1" xfId="0" applyNumberFormat="1" applyFont="1" applyBorder="1"/>
    <xf numFmtId="3" fontId="9" fillId="0" borderId="1" xfId="0" applyNumberFormat="1" applyFont="1" applyBorder="1"/>
    <xf numFmtId="3" fontId="58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58" fillId="0" borderId="0" xfId="0" applyFont="1"/>
    <xf numFmtId="0" fontId="58" fillId="0" borderId="0" xfId="0" applyFont="1" applyBorder="1"/>
    <xf numFmtId="3" fontId="12" fillId="0" borderId="1" xfId="0" applyNumberFormat="1" applyFont="1" applyBorder="1"/>
    <xf numFmtId="3" fontId="59" fillId="5" borderId="1" xfId="0" applyNumberFormat="1" applyFont="1" applyFill="1" applyBorder="1"/>
    <xf numFmtId="3" fontId="9" fillId="5" borderId="1" xfId="0" applyNumberFormat="1" applyFont="1" applyFill="1" applyBorder="1"/>
    <xf numFmtId="3" fontId="59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0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61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1" fillId="9" borderId="1" xfId="0" applyNumberFormat="1" applyFont="1" applyFill="1" applyBorder="1"/>
    <xf numFmtId="0" fontId="6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5" fillId="0" borderId="1" xfId="0" applyFont="1" applyBorder="1"/>
    <xf numFmtId="0" fontId="46" fillId="0" borderId="1" xfId="0" applyFont="1" applyBorder="1"/>
    <xf numFmtId="3" fontId="63" fillId="0" borderId="1" xfId="0" applyNumberFormat="1" applyFont="1" applyBorder="1"/>
    <xf numFmtId="3" fontId="61" fillId="0" borderId="1" xfId="0" applyNumberFormat="1" applyFont="1" applyBorder="1"/>
    <xf numFmtId="0" fontId="7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3" fontId="8" fillId="10" borderId="1" xfId="0" applyNumberFormat="1" applyFont="1" applyFill="1" applyBorder="1"/>
    <xf numFmtId="3" fontId="59" fillId="10" borderId="1" xfId="0" applyNumberFormat="1" applyFont="1" applyFill="1" applyBorder="1"/>
    <xf numFmtId="3" fontId="16" fillId="0" borderId="1" xfId="0" applyNumberFormat="1" applyFont="1" applyBorder="1"/>
    <xf numFmtId="3" fontId="8" fillId="4" borderId="1" xfId="0" applyNumberFormat="1" applyFont="1" applyFill="1" applyBorder="1"/>
    <xf numFmtId="3" fontId="4" fillId="4" borderId="1" xfId="0" applyNumberFormat="1" applyFont="1" applyFill="1" applyBorder="1"/>
    <xf numFmtId="3" fontId="45" fillId="0" borderId="1" xfId="0" applyNumberFormat="1" applyFont="1" applyBorder="1" applyAlignment="1">
      <alignment horizontal="right" vertical="center"/>
    </xf>
    <xf numFmtId="3" fontId="46" fillId="0" borderId="1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1" fillId="0" borderId="3" xfId="0" applyNumberFormat="1" applyFont="1" applyBorder="1"/>
    <xf numFmtId="3" fontId="51" fillId="0" borderId="3" xfId="0" applyNumberFormat="1" applyFont="1" applyBorder="1"/>
    <xf numFmtId="3" fontId="0" fillId="8" borderId="3" xfId="0" applyNumberFormat="1" applyFill="1" applyBorder="1"/>
    <xf numFmtId="3" fontId="51" fillId="5" borderId="3" xfId="0" applyNumberFormat="1" applyFont="1" applyFill="1" applyBorder="1"/>
    <xf numFmtId="3" fontId="41" fillId="9" borderId="3" xfId="0" applyNumberFormat="1" applyFont="1" applyFill="1" applyBorder="1"/>
    <xf numFmtId="3" fontId="53" fillId="6" borderId="3" xfId="0" applyNumberFormat="1" applyFont="1" applyFill="1" applyBorder="1"/>
    <xf numFmtId="3" fontId="64" fillId="0" borderId="1" xfId="0" applyNumberFormat="1" applyFont="1" applyBorder="1"/>
    <xf numFmtId="0" fontId="45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3" fontId="58" fillId="8" borderId="1" xfId="0" applyNumberFormat="1" applyFont="1" applyFill="1" applyBorder="1"/>
    <xf numFmtId="0" fontId="41" fillId="0" borderId="6" xfId="0" applyFont="1" applyBorder="1"/>
    <xf numFmtId="0" fontId="41" fillId="0" borderId="0" xfId="0" applyFont="1" applyBorder="1"/>
    <xf numFmtId="3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34"/>
  <sheetViews>
    <sheetView workbookViewId="0">
      <selection activeCell="A2" sqref="A2"/>
    </sheetView>
  </sheetViews>
  <sheetFormatPr defaultRowHeight="15" x14ac:dyDescent="0.25"/>
  <cols>
    <col min="1" max="1" width="85.5703125" customWidth="1"/>
  </cols>
  <sheetData>
    <row r="1" spans="1:9" x14ac:dyDescent="0.25">
      <c r="A1" s="117" t="s">
        <v>710</v>
      </c>
    </row>
    <row r="3" spans="1:9" ht="18" x14ac:dyDescent="0.25">
      <c r="A3" s="74" t="s">
        <v>706</v>
      </c>
    </row>
    <row r="4" spans="1:9" ht="50.25" customHeight="1" x14ac:dyDescent="0.25">
      <c r="A4" s="56" t="s">
        <v>509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63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64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66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67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68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69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70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62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71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507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73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74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75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76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77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78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79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72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508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E39"/>
  <sheetViews>
    <sheetView workbookViewId="0">
      <selection activeCell="C3" sqref="C3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4"/>
      <c r="B1" s="77"/>
      <c r="C1" s="155"/>
      <c r="D1" s="155"/>
      <c r="E1" s="77"/>
    </row>
    <row r="2" spans="1:5" x14ac:dyDescent="0.25">
      <c r="A2" s="94"/>
      <c r="B2" s="77"/>
      <c r="C2" s="226" t="s">
        <v>719</v>
      </c>
      <c r="D2" s="226"/>
      <c r="E2" s="226"/>
    </row>
    <row r="3" spans="1:5" x14ac:dyDescent="0.25">
      <c r="A3" s="94"/>
      <c r="B3" s="77"/>
      <c r="C3" s="77"/>
      <c r="D3" s="77"/>
      <c r="E3" s="77"/>
    </row>
    <row r="4" spans="1:5" ht="27" customHeight="1" x14ac:dyDescent="0.25">
      <c r="A4" s="209" t="s">
        <v>706</v>
      </c>
      <c r="B4" s="214"/>
      <c r="C4" s="214"/>
      <c r="D4" s="214"/>
      <c r="E4" s="214"/>
    </row>
    <row r="5" spans="1:5" ht="22.5" customHeight="1" x14ac:dyDescent="0.25">
      <c r="A5" s="212" t="s">
        <v>666</v>
      </c>
      <c r="B5" s="210"/>
      <c r="C5" s="210"/>
      <c r="D5" s="210"/>
      <c r="E5" s="210"/>
    </row>
    <row r="6" spans="1:5" ht="18" x14ac:dyDescent="0.25">
      <c r="A6" s="65"/>
    </row>
    <row r="7" spans="1:5" x14ac:dyDescent="0.25">
      <c r="A7" s="4" t="s">
        <v>1</v>
      </c>
    </row>
    <row r="8" spans="1:5" ht="31.5" customHeight="1" x14ac:dyDescent="0.25">
      <c r="A8" s="66" t="s">
        <v>81</v>
      </c>
      <c r="B8" s="67" t="s">
        <v>82</v>
      </c>
      <c r="C8" s="58" t="s">
        <v>21</v>
      </c>
      <c r="D8" s="58" t="s">
        <v>22</v>
      </c>
      <c r="E8" s="58" t="s">
        <v>23</v>
      </c>
    </row>
    <row r="9" spans="1:5" ht="15" customHeight="1" x14ac:dyDescent="0.25">
      <c r="A9" s="68"/>
      <c r="B9" s="37"/>
      <c r="C9" s="37"/>
      <c r="D9" s="37"/>
      <c r="E9" s="37"/>
    </row>
    <row r="10" spans="1:5" ht="15" customHeight="1" x14ac:dyDescent="0.25">
      <c r="A10" s="68"/>
      <c r="B10" s="37"/>
      <c r="C10" s="37"/>
      <c r="D10" s="37"/>
      <c r="E10" s="37"/>
    </row>
    <row r="11" spans="1:5" ht="15" customHeight="1" x14ac:dyDescent="0.25">
      <c r="A11" s="68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7" customFormat="1" ht="29.25" customHeight="1" x14ac:dyDescent="0.25">
      <c r="A13" s="84" t="s">
        <v>14</v>
      </c>
      <c r="B13" s="44" t="s">
        <v>316</v>
      </c>
      <c r="C13" s="90">
        <f>SUM(C9:C12)</f>
        <v>0</v>
      </c>
      <c r="D13" s="90">
        <f>SUM(D9:D12)</f>
        <v>0</v>
      </c>
      <c r="E13" s="90">
        <f>SUM(E9:E12)</f>
        <v>0</v>
      </c>
    </row>
    <row r="14" spans="1:5" ht="29.25" customHeight="1" x14ac:dyDescent="0.25">
      <c r="A14" s="69"/>
      <c r="B14" s="37"/>
      <c r="C14" s="37"/>
      <c r="D14" s="37"/>
      <c r="E14" s="37"/>
    </row>
    <row r="15" spans="1:5" ht="15" customHeight="1" x14ac:dyDescent="0.25">
      <c r="A15" s="69"/>
      <c r="B15" s="37"/>
      <c r="C15" s="37"/>
      <c r="D15" s="37"/>
      <c r="E15" s="37"/>
    </row>
    <row r="16" spans="1:5" ht="15" customHeight="1" x14ac:dyDescent="0.25">
      <c r="A16" s="70"/>
      <c r="B16" s="37"/>
      <c r="C16" s="37"/>
      <c r="D16" s="37"/>
      <c r="E16" s="37"/>
    </row>
    <row r="17" spans="1:5" ht="15" customHeight="1" x14ac:dyDescent="0.25">
      <c r="A17" s="70"/>
      <c r="B17" s="37"/>
      <c r="C17" s="37"/>
      <c r="D17" s="37"/>
      <c r="E17" s="37"/>
    </row>
    <row r="18" spans="1:5" s="87" customFormat="1" ht="30.75" customHeight="1" x14ac:dyDescent="0.25">
      <c r="A18" s="84" t="s">
        <v>15</v>
      </c>
      <c r="B18" s="36" t="s">
        <v>339</v>
      </c>
      <c r="C18" s="90"/>
      <c r="D18" s="90"/>
      <c r="E18" s="90"/>
    </row>
    <row r="19" spans="1:5" ht="15" customHeight="1" x14ac:dyDescent="0.25">
      <c r="A19" s="63" t="s">
        <v>531</v>
      </c>
      <c r="B19" s="63" t="s">
        <v>292</v>
      </c>
      <c r="C19" s="37"/>
      <c r="D19" s="37"/>
      <c r="E19" s="37"/>
    </row>
    <row r="20" spans="1:5" ht="15" customHeight="1" x14ac:dyDescent="0.25">
      <c r="A20" s="63" t="s">
        <v>532</v>
      </c>
      <c r="B20" s="63" t="s">
        <v>292</v>
      </c>
      <c r="C20" s="37"/>
      <c r="D20" s="37"/>
      <c r="E20" s="37"/>
    </row>
    <row r="21" spans="1:5" ht="15" customHeight="1" x14ac:dyDescent="0.25">
      <c r="A21" s="63" t="s">
        <v>533</v>
      </c>
      <c r="B21" s="63" t="s">
        <v>292</v>
      </c>
      <c r="C21" s="37"/>
      <c r="D21" s="37"/>
      <c r="E21" s="37"/>
    </row>
    <row r="22" spans="1:5" ht="15" customHeight="1" x14ac:dyDescent="0.25">
      <c r="A22" s="63" t="s">
        <v>534</v>
      </c>
      <c r="B22" s="63" t="s">
        <v>292</v>
      </c>
      <c r="C22" s="37"/>
      <c r="D22" s="37"/>
      <c r="E22" s="37"/>
    </row>
    <row r="23" spans="1:5" ht="15" customHeight="1" x14ac:dyDescent="0.25">
      <c r="A23" s="63" t="s">
        <v>485</v>
      </c>
      <c r="B23" s="71" t="s">
        <v>299</v>
      </c>
      <c r="C23" s="37"/>
      <c r="D23" s="37"/>
      <c r="E23" s="37"/>
    </row>
    <row r="24" spans="1:5" ht="15" customHeight="1" x14ac:dyDescent="0.25">
      <c r="A24" s="63" t="s">
        <v>483</v>
      </c>
      <c r="B24" s="71" t="s">
        <v>293</v>
      </c>
      <c r="C24" s="37"/>
      <c r="D24" s="37"/>
      <c r="E24" s="37"/>
    </row>
    <row r="25" spans="1:5" ht="15" customHeight="1" x14ac:dyDescent="0.25">
      <c r="A25" s="70"/>
      <c r="B25" s="37"/>
      <c r="C25" s="37"/>
      <c r="D25" s="37"/>
      <c r="E25" s="37"/>
    </row>
    <row r="26" spans="1:5" s="87" customFormat="1" ht="27.75" customHeight="1" x14ac:dyDescent="0.25">
      <c r="A26" s="84" t="s">
        <v>16</v>
      </c>
      <c r="B26" s="90" t="s">
        <v>19</v>
      </c>
      <c r="C26" s="90">
        <f>SUM(C18:C24)</f>
        <v>0</v>
      </c>
      <c r="D26" s="90">
        <f>SUM(D18:D24)</f>
        <v>0</v>
      </c>
      <c r="E26" s="90">
        <f>SUM(E18:E24)</f>
        <v>0</v>
      </c>
    </row>
    <row r="27" spans="1:5" ht="15" customHeight="1" x14ac:dyDescent="0.25">
      <c r="A27" s="69"/>
      <c r="B27" s="37" t="s">
        <v>312</v>
      </c>
      <c r="C27" s="37"/>
      <c r="D27" s="37"/>
      <c r="E27" s="37"/>
    </row>
    <row r="28" spans="1:5" ht="15" customHeight="1" x14ac:dyDescent="0.25">
      <c r="A28" s="69"/>
      <c r="B28" s="37" t="s">
        <v>332</v>
      </c>
      <c r="C28" s="37"/>
      <c r="D28" s="37"/>
      <c r="E28" s="37"/>
    </row>
    <row r="29" spans="1:5" ht="15" customHeight="1" x14ac:dyDescent="0.25">
      <c r="A29" s="70"/>
      <c r="B29" s="37"/>
      <c r="C29" s="37"/>
      <c r="D29" s="37"/>
      <c r="E29" s="37"/>
    </row>
    <row r="30" spans="1:5" ht="15" customHeight="1" x14ac:dyDescent="0.25">
      <c r="A30" s="70"/>
      <c r="B30" s="37"/>
      <c r="C30" s="37"/>
      <c r="D30" s="37"/>
      <c r="E30" s="37"/>
    </row>
    <row r="31" spans="1:5" s="87" customFormat="1" ht="31.5" customHeight="1" x14ac:dyDescent="0.25">
      <c r="A31" s="84" t="s">
        <v>17</v>
      </c>
      <c r="B31" s="90" t="s">
        <v>20</v>
      </c>
      <c r="C31" s="90">
        <f>SUM(C27:C28)</f>
        <v>0</v>
      </c>
      <c r="D31" s="90">
        <f>SUM(D27:D28)</f>
        <v>0</v>
      </c>
      <c r="E31" s="90">
        <f>SUM(E27:E28)</f>
        <v>0</v>
      </c>
    </row>
    <row r="32" spans="1:5" ht="15" customHeight="1" x14ac:dyDescent="0.25">
      <c r="A32" s="69"/>
      <c r="B32" s="37"/>
      <c r="C32" s="37"/>
      <c r="D32" s="37"/>
      <c r="E32" s="37"/>
    </row>
    <row r="33" spans="1:5" ht="15" customHeight="1" x14ac:dyDescent="0.25">
      <c r="A33" s="69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0"/>
      <c r="B35" s="37"/>
      <c r="C35" s="37"/>
      <c r="D35" s="37"/>
      <c r="E35" s="37"/>
    </row>
    <row r="36" spans="1:5" s="87" customFormat="1" ht="15" customHeight="1" x14ac:dyDescent="0.25">
      <c r="A36" s="84" t="s">
        <v>18</v>
      </c>
      <c r="B36" s="90"/>
      <c r="C36" s="90"/>
      <c r="D36" s="90"/>
      <c r="E36" s="90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D117"/>
  <sheetViews>
    <sheetView workbookViewId="0">
      <selection activeCell="A2" sqref="A2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38" t="s">
        <v>720</v>
      </c>
      <c r="B1" s="138"/>
      <c r="C1" s="1"/>
      <c r="D1" s="1"/>
    </row>
    <row r="3" spans="1:4" ht="27" customHeight="1" x14ac:dyDescent="0.25">
      <c r="A3" s="209" t="s">
        <v>706</v>
      </c>
      <c r="B3" s="210"/>
      <c r="C3" s="210"/>
    </row>
    <row r="4" spans="1:4" ht="27" customHeight="1" x14ac:dyDescent="0.25">
      <c r="A4" s="212" t="s">
        <v>667</v>
      </c>
      <c r="B4" s="210"/>
      <c r="C4" s="210"/>
    </row>
    <row r="5" spans="1:4" ht="19.5" customHeight="1" x14ac:dyDescent="0.25">
      <c r="A5" s="56"/>
      <c r="B5" s="57"/>
      <c r="C5" s="57"/>
    </row>
    <row r="6" spans="1:4" x14ac:dyDescent="0.25">
      <c r="A6" s="4" t="s">
        <v>1</v>
      </c>
    </row>
    <row r="7" spans="1:4" ht="25.5" x14ac:dyDescent="0.25">
      <c r="A7" s="38" t="s">
        <v>632</v>
      </c>
      <c r="B7" s="3" t="s">
        <v>82</v>
      </c>
      <c r="C7" s="72" t="s">
        <v>26</v>
      </c>
    </row>
    <row r="8" spans="1:4" x14ac:dyDescent="0.25">
      <c r="A8" s="13" t="s">
        <v>583</v>
      </c>
      <c r="B8" s="6" t="s">
        <v>172</v>
      </c>
      <c r="C8" s="85"/>
    </row>
    <row r="9" spans="1:4" x14ac:dyDescent="0.25">
      <c r="A9" s="13" t="s">
        <v>584</v>
      </c>
      <c r="B9" s="6" t="s">
        <v>172</v>
      </c>
      <c r="C9" s="85"/>
    </row>
    <row r="10" spans="1:4" x14ac:dyDescent="0.25">
      <c r="A10" s="13" t="s">
        <v>585</v>
      </c>
      <c r="B10" s="6" t="s">
        <v>172</v>
      </c>
      <c r="C10" s="85"/>
    </row>
    <row r="11" spans="1:4" x14ac:dyDescent="0.25">
      <c r="A11" s="13" t="s">
        <v>586</v>
      </c>
      <c r="B11" s="6" t="s">
        <v>172</v>
      </c>
      <c r="C11" s="85"/>
    </row>
    <row r="12" spans="1:4" x14ac:dyDescent="0.25">
      <c r="A12" s="13" t="s">
        <v>587</v>
      </c>
      <c r="B12" s="6" t="s">
        <v>172</v>
      </c>
      <c r="C12" s="85"/>
    </row>
    <row r="13" spans="1:4" x14ac:dyDescent="0.25">
      <c r="A13" s="13" t="s">
        <v>588</v>
      </c>
      <c r="B13" s="6" t="s">
        <v>172</v>
      </c>
      <c r="C13" s="85"/>
    </row>
    <row r="14" spans="1:4" x14ac:dyDescent="0.25">
      <c r="A14" s="13" t="s">
        <v>589</v>
      </c>
      <c r="B14" s="6" t="s">
        <v>172</v>
      </c>
      <c r="C14" s="85"/>
    </row>
    <row r="15" spans="1:4" x14ac:dyDescent="0.25">
      <c r="A15" s="13" t="s">
        <v>590</v>
      </c>
      <c r="B15" s="6" t="s">
        <v>172</v>
      </c>
      <c r="C15" s="85"/>
    </row>
    <row r="16" spans="1:4" x14ac:dyDescent="0.25">
      <c r="A16" s="13" t="s">
        <v>591</v>
      </c>
      <c r="B16" s="6" t="s">
        <v>172</v>
      </c>
      <c r="C16" s="85"/>
    </row>
    <row r="17" spans="1:3" x14ac:dyDescent="0.25">
      <c r="A17" s="13" t="s">
        <v>592</v>
      </c>
      <c r="B17" s="6" t="s">
        <v>172</v>
      </c>
      <c r="C17" s="85"/>
    </row>
    <row r="18" spans="1:3" s="87" customFormat="1" ht="25.5" x14ac:dyDescent="0.25">
      <c r="A18" s="11" t="s">
        <v>416</v>
      </c>
      <c r="B18" s="8" t="s">
        <v>172</v>
      </c>
      <c r="C18" s="88"/>
    </row>
    <row r="19" spans="1:3" x14ac:dyDescent="0.25">
      <c r="A19" s="13" t="s">
        <v>583</v>
      </c>
      <c r="B19" s="6" t="s">
        <v>173</v>
      </c>
      <c r="C19" s="85"/>
    </row>
    <row r="20" spans="1:3" x14ac:dyDescent="0.25">
      <c r="A20" s="13" t="s">
        <v>584</v>
      </c>
      <c r="B20" s="6" t="s">
        <v>173</v>
      </c>
      <c r="C20" s="85"/>
    </row>
    <row r="21" spans="1:3" x14ac:dyDescent="0.25">
      <c r="A21" s="13" t="s">
        <v>585</v>
      </c>
      <c r="B21" s="6" t="s">
        <v>173</v>
      </c>
      <c r="C21" s="85"/>
    </row>
    <row r="22" spans="1:3" x14ac:dyDescent="0.25">
      <c r="A22" s="13" t="s">
        <v>586</v>
      </c>
      <c r="B22" s="6" t="s">
        <v>173</v>
      </c>
      <c r="C22" s="85"/>
    </row>
    <row r="23" spans="1:3" x14ac:dyDescent="0.25">
      <c r="A23" s="13" t="s">
        <v>587</v>
      </c>
      <c r="B23" s="6" t="s">
        <v>173</v>
      </c>
      <c r="C23" s="85"/>
    </row>
    <row r="24" spans="1:3" x14ac:dyDescent="0.25">
      <c r="A24" s="13" t="s">
        <v>588</v>
      </c>
      <c r="B24" s="6" t="s">
        <v>173</v>
      </c>
      <c r="C24" s="85"/>
    </row>
    <row r="25" spans="1:3" x14ac:dyDescent="0.25">
      <c r="A25" s="13" t="s">
        <v>589</v>
      </c>
      <c r="B25" s="6" t="s">
        <v>173</v>
      </c>
      <c r="C25" s="85"/>
    </row>
    <row r="26" spans="1:3" x14ac:dyDescent="0.25">
      <c r="A26" s="13" t="s">
        <v>590</v>
      </c>
      <c r="B26" s="6" t="s">
        <v>173</v>
      </c>
      <c r="C26" s="85"/>
    </row>
    <row r="27" spans="1:3" x14ac:dyDescent="0.25">
      <c r="A27" s="13" t="s">
        <v>591</v>
      </c>
      <c r="B27" s="6" t="s">
        <v>173</v>
      </c>
      <c r="C27" s="85"/>
    </row>
    <row r="28" spans="1:3" x14ac:dyDescent="0.25">
      <c r="A28" s="13" t="s">
        <v>592</v>
      </c>
      <c r="B28" s="6" t="s">
        <v>173</v>
      </c>
      <c r="C28" s="85"/>
    </row>
    <row r="29" spans="1:3" s="87" customFormat="1" ht="25.5" x14ac:dyDescent="0.25">
      <c r="A29" s="11" t="s">
        <v>417</v>
      </c>
      <c r="B29" s="8" t="s">
        <v>173</v>
      </c>
      <c r="C29" s="88"/>
    </row>
    <row r="30" spans="1:3" x14ac:dyDescent="0.25">
      <c r="A30" s="13" t="s">
        <v>583</v>
      </c>
      <c r="B30" s="6" t="s">
        <v>174</v>
      </c>
      <c r="C30" s="85"/>
    </row>
    <row r="31" spans="1:3" x14ac:dyDescent="0.25">
      <c r="A31" s="13" t="s">
        <v>584</v>
      </c>
      <c r="B31" s="6" t="s">
        <v>174</v>
      </c>
      <c r="C31" s="85"/>
    </row>
    <row r="32" spans="1:3" x14ac:dyDescent="0.25">
      <c r="A32" s="13" t="s">
        <v>585</v>
      </c>
      <c r="B32" s="6" t="s">
        <v>174</v>
      </c>
      <c r="C32" s="85"/>
    </row>
    <row r="33" spans="1:3" x14ac:dyDescent="0.25">
      <c r="A33" s="13" t="s">
        <v>586</v>
      </c>
      <c r="B33" s="6" t="s">
        <v>174</v>
      </c>
      <c r="C33" s="85"/>
    </row>
    <row r="34" spans="1:3" x14ac:dyDescent="0.25">
      <c r="A34" s="13" t="s">
        <v>587</v>
      </c>
      <c r="B34" s="6" t="s">
        <v>174</v>
      </c>
      <c r="C34" s="85"/>
    </row>
    <row r="35" spans="1:3" x14ac:dyDescent="0.25">
      <c r="A35" s="13" t="s">
        <v>588</v>
      </c>
      <c r="B35" s="6" t="s">
        <v>174</v>
      </c>
      <c r="C35" s="85"/>
    </row>
    <row r="36" spans="1:3" x14ac:dyDescent="0.25">
      <c r="A36" s="13" t="s">
        <v>589</v>
      </c>
      <c r="B36" s="6" t="s">
        <v>174</v>
      </c>
      <c r="C36" s="85">
        <v>1213000</v>
      </c>
    </row>
    <row r="37" spans="1:3" x14ac:dyDescent="0.25">
      <c r="A37" s="13" t="s">
        <v>590</v>
      </c>
      <c r="B37" s="6" t="s">
        <v>174</v>
      </c>
      <c r="C37" s="85">
        <v>530000</v>
      </c>
    </row>
    <row r="38" spans="1:3" x14ac:dyDescent="0.25">
      <c r="A38" s="13" t="s">
        <v>591</v>
      </c>
      <c r="B38" s="6" t="s">
        <v>174</v>
      </c>
      <c r="C38" s="85"/>
    </row>
    <row r="39" spans="1:3" x14ac:dyDescent="0.25">
      <c r="A39" s="13" t="s">
        <v>592</v>
      </c>
      <c r="B39" s="6" t="s">
        <v>174</v>
      </c>
      <c r="C39" s="85"/>
    </row>
    <row r="40" spans="1:3" s="87" customFormat="1" x14ac:dyDescent="0.25">
      <c r="A40" s="11" t="s">
        <v>418</v>
      </c>
      <c r="B40" s="8" t="s">
        <v>174</v>
      </c>
      <c r="C40" s="88">
        <f>SUM(C30:C39)</f>
        <v>1743000</v>
      </c>
    </row>
    <row r="41" spans="1:3" x14ac:dyDescent="0.25">
      <c r="A41" s="13" t="s">
        <v>593</v>
      </c>
      <c r="B41" s="5" t="s">
        <v>176</v>
      </c>
      <c r="C41" s="85"/>
    </row>
    <row r="42" spans="1:3" x14ac:dyDescent="0.25">
      <c r="A42" s="13" t="s">
        <v>594</v>
      </c>
      <c r="B42" s="5" t="s">
        <v>176</v>
      </c>
      <c r="C42" s="85"/>
    </row>
    <row r="43" spans="1:3" x14ac:dyDescent="0.25">
      <c r="A43" s="13" t="s">
        <v>595</v>
      </c>
      <c r="B43" s="5" t="s">
        <v>176</v>
      </c>
      <c r="C43" s="85"/>
    </row>
    <row r="44" spans="1:3" x14ac:dyDescent="0.25">
      <c r="A44" s="5" t="s">
        <v>596</v>
      </c>
      <c r="B44" s="5" t="s">
        <v>176</v>
      </c>
      <c r="C44" s="85"/>
    </row>
    <row r="45" spans="1:3" x14ac:dyDescent="0.25">
      <c r="A45" s="5" t="s">
        <v>597</v>
      </c>
      <c r="B45" s="5" t="s">
        <v>176</v>
      </c>
      <c r="C45" s="85"/>
    </row>
    <row r="46" spans="1:3" x14ac:dyDescent="0.25">
      <c r="A46" s="5" t="s">
        <v>598</v>
      </c>
      <c r="B46" s="5" t="s">
        <v>176</v>
      </c>
      <c r="C46" s="85"/>
    </row>
    <row r="47" spans="1:3" x14ac:dyDescent="0.25">
      <c r="A47" s="13" t="s">
        <v>599</v>
      </c>
      <c r="B47" s="5" t="s">
        <v>176</v>
      </c>
      <c r="C47" s="85"/>
    </row>
    <row r="48" spans="1:3" x14ac:dyDescent="0.25">
      <c r="A48" s="13" t="s">
        <v>600</v>
      </c>
      <c r="B48" s="5" t="s">
        <v>176</v>
      </c>
      <c r="C48" s="85"/>
    </row>
    <row r="49" spans="1:3" x14ac:dyDescent="0.25">
      <c r="A49" s="13" t="s">
        <v>601</v>
      </c>
      <c r="B49" s="5" t="s">
        <v>176</v>
      </c>
      <c r="C49" s="85"/>
    </row>
    <row r="50" spans="1:3" x14ac:dyDescent="0.25">
      <c r="A50" s="13" t="s">
        <v>602</v>
      </c>
      <c r="B50" s="5" t="s">
        <v>176</v>
      </c>
      <c r="C50" s="85"/>
    </row>
    <row r="51" spans="1:3" s="87" customFormat="1" ht="25.5" x14ac:dyDescent="0.25">
      <c r="A51" s="11" t="s">
        <v>419</v>
      </c>
      <c r="B51" s="8" t="s">
        <v>176</v>
      </c>
      <c r="C51" s="88"/>
    </row>
    <row r="52" spans="1:3" x14ac:dyDescent="0.25">
      <c r="A52" s="13" t="s">
        <v>593</v>
      </c>
      <c r="B52" s="5" t="s">
        <v>182</v>
      </c>
      <c r="C52" s="85"/>
    </row>
    <row r="53" spans="1:3" x14ac:dyDescent="0.25">
      <c r="A53" s="13" t="s">
        <v>594</v>
      </c>
      <c r="B53" s="5" t="s">
        <v>182</v>
      </c>
      <c r="C53" s="85">
        <v>350000</v>
      </c>
    </row>
    <row r="54" spans="1:3" x14ac:dyDescent="0.25">
      <c r="A54" s="13" t="s">
        <v>595</v>
      </c>
      <c r="B54" s="5" t="s">
        <v>182</v>
      </c>
      <c r="C54" s="85">
        <v>650000</v>
      </c>
    </row>
    <row r="55" spans="1:3" x14ac:dyDescent="0.25">
      <c r="A55" s="5" t="s">
        <v>596</v>
      </c>
      <c r="B55" s="5" t="s">
        <v>182</v>
      </c>
      <c r="C55" s="85"/>
    </row>
    <row r="56" spans="1:3" x14ac:dyDescent="0.25">
      <c r="A56" s="5" t="s">
        <v>597</v>
      </c>
      <c r="B56" s="5" t="s">
        <v>182</v>
      </c>
      <c r="C56" s="85"/>
    </row>
    <row r="57" spans="1:3" x14ac:dyDescent="0.25">
      <c r="A57" s="5" t="s">
        <v>598</v>
      </c>
      <c r="B57" s="5" t="s">
        <v>182</v>
      </c>
      <c r="C57" s="85"/>
    </row>
    <row r="58" spans="1:3" x14ac:dyDescent="0.25">
      <c r="A58" s="13" t="s">
        <v>599</v>
      </c>
      <c r="B58" s="5" t="s">
        <v>182</v>
      </c>
      <c r="C58" s="85"/>
    </row>
    <row r="59" spans="1:3" x14ac:dyDescent="0.25">
      <c r="A59" s="13" t="s">
        <v>603</v>
      </c>
      <c r="B59" s="5" t="s">
        <v>182</v>
      </c>
      <c r="C59" s="85"/>
    </row>
    <row r="60" spans="1:3" x14ac:dyDescent="0.25">
      <c r="A60" s="13" t="s">
        <v>601</v>
      </c>
      <c r="B60" s="5" t="s">
        <v>182</v>
      </c>
      <c r="C60" s="85"/>
    </row>
    <row r="61" spans="1:3" x14ac:dyDescent="0.25">
      <c r="A61" s="13" t="s">
        <v>602</v>
      </c>
      <c r="B61" s="5" t="s">
        <v>182</v>
      </c>
      <c r="C61" s="85"/>
    </row>
    <row r="62" spans="1:3" s="87" customFormat="1" x14ac:dyDescent="0.25">
      <c r="A62" s="15" t="s">
        <v>420</v>
      </c>
      <c r="B62" s="8" t="s">
        <v>182</v>
      </c>
      <c r="C62" s="88">
        <f>SUM(C52:C61)</f>
        <v>1000000</v>
      </c>
    </row>
    <row r="63" spans="1:3" x14ac:dyDescent="0.25">
      <c r="A63" s="13" t="s">
        <v>583</v>
      </c>
      <c r="B63" s="6" t="s">
        <v>209</v>
      </c>
      <c r="C63" s="85"/>
    </row>
    <row r="64" spans="1:3" x14ac:dyDescent="0.25">
      <c r="A64" s="13" t="s">
        <v>584</v>
      </c>
      <c r="B64" s="6" t="s">
        <v>209</v>
      </c>
      <c r="C64" s="85"/>
    </row>
    <row r="65" spans="1:3" x14ac:dyDescent="0.25">
      <c r="A65" s="13" t="s">
        <v>585</v>
      </c>
      <c r="B65" s="6" t="s">
        <v>209</v>
      </c>
      <c r="C65" s="85"/>
    </row>
    <row r="66" spans="1:3" x14ac:dyDescent="0.25">
      <c r="A66" s="13" t="s">
        <v>586</v>
      </c>
      <c r="B66" s="6" t="s">
        <v>209</v>
      </c>
      <c r="C66" s="85"/>
    </row>
    <row r="67" spans="1:3" x14ac:dyDescent="0.25">
      <c r="A67" s="13" t="s">
        <v>587</v>
      </c>
      <c r="B67" s="6" t="s">
        <v>209</v>
      </c>
      <c r="C67" s="85"/>
    </row>
    <row r="68" spans="1:3" x14ac:dyDescent="0.25">
      <c r="A68" s="13" t="s">
        <v>588</v>
      </c>
      <c r="B68" s="6" t="s">
        <v>209</v>
      </c>
      <c r="C68" s="85"/>
    </row>
    <row r="69" spans="1:3" x14ac:dyDescent="0.25">
      <c r="A69" s="13" t="s">
        <v>589</v>
      </c>
      <c r="B69" s="6" t="s">
        <v>209</v>
      </c>
      <c r="C69" s="85"/>
    </row>
    <row r="70" spans="1:3" x14ac:dyDescent="0.25">
      <c r="A70" s="13" t="s">
        <v>590</v>
      </c>
      <c r="B70" s="6" t="s">
        <v>209</v>
      </c>
      <c r="C70" s="85"/>
    </row>
    <row r="71" spans="1:3" x14ac:dyDescent="0.25">
      <c r="A71" s="13" t="s">
        <v>591</v>
      </c>
      <c r="B71" s="6" t="s">
        <v>209</v>
      </c>
      <c r="C71" s="85"/>
    </row>
    <row r="72" spans="1:3" x14ac:dyDescent="0.25">
      <c r="A72" s="13" t="s">
        <v>592</v>
      </c>
      <c r="B72" s="6" t="s">
        <v>209</v>
      </c>
      <c r="C72" s="85"/>
    </row>
    <row r="73" spans="1:3" s="87" customFormat="1" ht="25.5" x14ac:dyDescent="0.25">
      <c r="A73" s="11" t="s">
        <v>429</v>
      </c>
      <c r="B73" s="8" t="s">
        <v>209</v>
      </c>
      <c r="C73" s="88"/>
    </row>
    <row r="74" spans="1:3" x14ac:dyDescent="0.25">
      <c r="A74" s="13" t="s">
        <v>583</v>
      </c>
      <c r="B74" s="6" t="s">
        <v>210</v>
      </c>
      <c r="C74" s="85"/>
    </row>
    <row r="75" spans="1:3" x14ac:dyDescent="0.25">
      <c r="A75" s="13" t="s">
        <v>584</v>
      </c>
      <c r="B75" s="6" t="s">
        <v>210</v>
      </c>
      <c r="C75" s="85"/>
    </row>
    <row r="76" spans="1:3" x14ac:dyDescent="0.25">
      <c r="A76" s="13" t="s">
        <v>585</v>
      </c>
      <c r="B76" s="6" t="s">
        <v>210</v>
      </c>
      <c r="C76" s="85"/>
    </row>
    <row r="77" spans="1:3" x14ac:dyDescent="0.25">
      <c r="A77" s="13" t="s">
        <v>586</v>
      </c>
      <c r="B77" s="6" t="s">
        <v>210</v>
      </c>
      <c r="C77" s="85"/>
    </row>
    <row r="78" spans="1:3" x14ac:dyDescent="0.25">
      <c r="A78" s="13" t="s">
        <v>587</v>
      </c>
      <c r="B78" s="6" t="s">
        <v>210</v>
      </c>
      <c r="C78" s="85"/>
    </row>
    <row r="79" spans="1:3" x14ac:dyDescent="0.25">
      <c r="A79" s="13" t="s">
        <v>588</v>
      </c>
      <c r="B79" s="6" t="s">
        <v>210</v>
      </c>
      <c r="C79" s="85"/>
    </row>
    <row r="80" spans="1:3" x14ac:dyDescent="0.25">
      <c r="A80" s="13" t="s">
        <v>589</v>
      </c>
      <c r="B80" s="6" t="s">
        <v>210</v>
      </c>
      <c r="C80" s="85"/>
    </row>
    <row r="81" spans="1:3" x14ac:dyDescent="0.25">
      <c r="A81" s="13" t="s">
        <v>590</v>
      </c>
      <c r="B81" s="6" t="s">
        <v>210</v>
      </c>
      <c r="C81" s="85"/>
    </row>
    <row r="82" spans="1:3" x14ac:dyDescent="0.25">
      <c r="A82" s="13" t="s">
        <v>591</v>
      </c>
      <c r="B82" s="6" t="s">
        <v>210</v>
      </c>
      <c r="C82" s="85"/>
    </row>
    <row r="83" spans="1:3" x14ac:dyDescent="0.25">
      <c r="A83" s="13" t="s">
        <v>592</v>
      </c>
      <c r="B83" s="6" t="s">
        <v>210</v>
      </c>
      <c r="C83" s="85"/>
    </row>
    <row r="84" spans="1:3" s="87" customFormat="1" ht="25.5" x14ac:dyDescent="0.25">
      <c r="A84" s="11" t="s">
        <v>428</v>
      </c>
      <c r="B84" s="8" t="s">
        <v>210</v>
      </c>
      <c r="C84" s="88"/>
    </row>
    <row r="85" spans="1:3" x14ac:dyDescent="0.25">
      <c r="A85" s="13" t="s">
        <v>583</v>
      </c>
      <c r="B85" s="6" t="s">
        <v>211</v>
      </c>
      <c r="C85" s="85"/>
    </row>
    <row r="86" spans="1:3" x14ac:dyDescent="0.25">
      <c r="A86" s="13" t="s">
        <v>584</v>
      </c>
      <c r="B86" s="6" t="s">
        <v>211</v>
      </c>
      <c r="C86" s="85"/>
    </row>
    <row r="87" spans="1:3" x14ac:dyDescent="0.25">
      <c r="A87" s="13" t="s">
        <v>585</v>
      </c>
      <c r="B87" s="6" t="s">
        <v>211</v>
      </c>
      <c r="C87" s="85"/>
    </row>
    <row r="88" spans="1:3" x14ac:dyDescent="0.25">
      <c r="A88" s="13" t="s">
        <v>586</v>
      </c>
      <c r="B88" s="6" t="s">
        <v>211</v>
      </c>
      <c r="C88" s="85"/>
    </row>
    <row r="89" spans="1:3" x14ac:dyDescent="0.25">
      <c r="A89" s="13" t="s">
        <v>587</v>
      </c>
      <c r="B89" s="6" t="s">
        <v>211</v>
      </c>
      <c r="C89" s="85"/>
    </row>
    <row r="90" spans="1:3" x14ac:dyDescent="0.25">
      <c r="A90" s="13" t="s">
        <v>588</v>
      </c>
      <c r="B90" s="6" t="s">
        <v>211</v>
      </c>
      <c r="C90" s="85"/>
    </row>
    <row r="91" spans="1:3" x14ac:dyDescent="0.25">
      <c r="A91" s="13" t="s">
        <v>589</v>
      </c>
      <c r="B91" s="6" t="s">
        <v>211</v>
      </c>
      <c r="C91" s="85"/>
    </row>
    <row r="92" spans="1:3" x14ac:dyDescent="0.25">
      <c r="A92" s="13" t="s">
        <v>590</v>
      </c>
      <c r="B92" s="6" t="s">
        <v>211</v>
      </c>
      <c r="C92" s="85"/>
    </row>
    <row r="93" spans="1:3" x14ac:dyDescent="0.25">
      <c r="A93" s="13" t="s">
        <v>591</v>
      </c>
      <c r="B93" s="6" t="s">
        <v>211</v>
      </c>
      <c r="C93" s="85"/>
    </row>
    <row r="94" spans="1:3" x14ac:dyDescent="0.25">
      <c r="A94" s="13" t="s">
        <v>592</v>
      </c>
      <c r="B94" s="6" t="s">
        <v>211</v>
      </c>
      <c r="C94" s="85"/>
    </row>
    <row r="95" spans="1:3" s="87" customFormat="1" x14ac:dyDescent="0.25">
      <c r="A95" s="11" t="s">
        <v>427</v>
      </c>
      <c r="B95" s="8" t="s">
        <v>211</v>
      </c>
      <c r="C95" s="88"/>
    </row>
    <row r="96" spans="1:3" x14ac:dyDescent="0.25">
      <c r="A96" s="13" t="s">
        <v>593</v>
      </c>
      <c r="B96" s="5" t="s">
        <v>213</v>
      </c>
      <c r="C96" s="85"/>
    </row>
    <row r="97" spans="1:3" x14ac:dyDescent="0.25">
      <c r="A97" s="13" t="s">
        <v>594</v>
      </c>
      <c r="B97" s="6" t="s">
        <v>213</v>
      </c>
      <c r="C97" s="85"/>
    </row>
    <row r="98" spans="1:3" x14ac:dyDescent="0.25">
      <c r="A98" s="13" t="s">
        <v>595</v>
      </c>
      <c r="B98" s="5" t="s">
        <v>213</v>
      </c>
      <c r="C98" s="85"/>
    </row>
    <row r="99" spans="1:3" x14ac:dyDescent="0.25">
      <c r="A99" s="5" t="s">
        <v>596</v>
      </c>
      <c r="B99" s="6" t="s">
        <v>213</v>
      </c>
      <c r="C99" s="85"/>
    </row>
    <row r="100" spans="1:3" x14ac:dyDescent="0.25">
      <c r="A100" s="5" t="s">
        <v>597</v>
      </c>
      <c r="B100" s="5" t="s">
        <v>213</v>
      </c>
      <c r="C100" s="85"/>
    </row>
    <row r="101" spans="1:3" x14ac:dyDescent="0.25">
      <c r="A101" s="5" t="s">
        <v>598</v>
      </c>
      <c r="B101" s="6" t="s">
        <v>213</v>
      </c>
      <c r="C101" s="85"/>
    </row>
    <row r="102" spans="1:3" x14ac:dyDescent="0.25">
      <c r="A102" s="13" t="s">
        <v>599</v>
      </c>
      <c r="B102" s="5" t="s">
        <v>213</v>
      </c>
      <c r="C102" s="85"/>
    </row>
    <row r="103" spans="1:3" x14ac:dyDescent="0.25">
      <c r="A103" s="13" t="s">
        <v>603</v>
      </c>
      <c r="B103" s="6" t="s">
        <v>213</v>
      </c>
      <c r="C103" s="85"/>
    </row>
    <row r="104" spans="1:3" x14ac:dyDescent="0.25">
      <c r="A104" s="13" t="s">
        <v>601</v>
      </c>
      <c r="B104" s="5" t="s">
        <v>213</v>
      </c>
      <c r="C104" s="85"/>
    </row>
    <row r="105" spans="1:3" x14ac:dyDescent="0.25">
      <c r="A105" s="13" t="s">
        <v>602</v>
      </c>
      <c r="B105" s="6" t="s">
        <v>213</v>
      </c>
      <c r="C105" s="85"/>
    </row>
    <row r="106" spans="1:3" s="87" customFormat="1" ht="25.5" x14ac:dyDescent="0.25">
      <c r="A106" s="11" t="s">
        <v>426</v>
      </c>
      <c r="B106" s="8" t="s">
        <v>213</v>
      </c>
      <c r="C106" s="88"/>
    </row>
    <row r="107" spans="1:3" x14ac:dyDescent="0.25">
      <c r="A107" s="13" t="s">
        <v>593</v>
      </c>
      <c r="B107" s="5" t="s">
        <v>656</v>
      </c>
      <c r="C107" s="85"/>
    </row>
    <row r="108" spans="1:3" x14ac:dyDescent="0.25">
      <c r="A108" s="13" t="s">
        <v>594</v>
      </c>
      <c r="B108" s="5" t="s">
        <v>656</v>
      </c>
      <c r="C108" s="85"/>
    </row>
    <row r="109" spans="1:3" x14ac:dyDescent="0.25">
      <c r="A109" s="13" t="s">
        <v>595</v>
      </c>
      <c r="B109" s="5" t="s">
        <v>656</v>
      </c>
      <c r="C109" s="85"/>
    </row>
    <row r="110" spans="1:3" x14ac:dyDescent="0.25">
      <c r="A110" s="5" t="s">
        <v>596</v>
      </c>
      <c r="B110" s="5" t="s">
        <v>656</v>
      </c>
      <c r="C110" s="85"/>
    </row>
    <row r="111" spans="1:3" x14ac:dyDescent="0.25">
      <c r="A111" s="5" t="s">
        <v>597</v>
      </c>
      <c r="B111" s="5" t="s">
        <v>656</v>
      </c>
      <c r="C111" s="85"/>
    </row>
    <row r="112" spans="1:3" x14ac:dyDescent="0.25">
      <c r="A112" s="5" t="s">
        <v>598</v>
      </c>
      <c r="B112" s="5" t="s">
        <v>656</v>
      </c>
      <c r="C112" s="85"/>
    </row>
    <row r="113" spans="1:3" x14ac:dyDescent="0.25">
      <c r="A113" s="13" t="s">
        <v>599</v>
      </c>
      <c r="B113" s="5" t="s">
        <v>656</v>
      </c>
      <c r="C113" s="85"/>
    </row>
    <row r="114" spans="1:3" x14ac:dyDescent="0.25">
      <c r="A114" s="13" t="s">
        <v>603</v>
      </c>
      <c r="B114" s="5" t="s">
        <v>656</v>
      </c>
      <c r="C114" s="85"/>
    </row>
    <row r="115" spans="1:3" x14ac:dyDescent="0.25">
      <c r="A115" s="13" t="s">
        <v>601</v>
      </c>
      <c r="B115" s="5" t="s">
        <v>656</v>
      </c>
      <c r="C115" s="85"/>
    </row>
    <row r="116" spans="1:3" x14ac:dyDescent="0.25">
      <c r="A116" s="13" t="s">
        <v>602</v>
      </c>
      <c r="B116" s="5" t="s">
        <v>656</v>
      </c>
      <c r="C116" s="85"/>
    </row>
    <row r="117" spans="1:3" s="87" customFormat="1" x14ac:dyDescent="0.25">
      <c r="A117" s="15" t="s">
        <v>465</v>
      </c>
      <c r="B117" s="7" t="s">
        <v>656</v>
      </c>
      <c r="C117" s="88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D117"/>
  <sheetViews>
    <sheetView workbookViewId="0">
      <selection activeCell="A2" sqref="A2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38" t="s">
        <v>721</v>
      </c>
      <c r="B1" s="138"/>
      <c r="C1" s="1"/>
      <c r="D1" s="1"/>
    </row>
    <row r="3" spans="1:4" ht="27" customHeight="1" x14ac:dyDescent="0.25">
      <c r="A3" s="209" t="s">
        <v>706</v>
      </c>
      <c r="B3" s="210"/>
      <c r="C3" s="210"/>
    </row>
    <row r="4" spans="1:4" ht="25.5" customHeight="1" x14ac:dyDescent="0.25">
      <c r="A4" s="212" t="s">
        <v>668</v>
      </c>
      <c r="B4" s="210"/>
      <c r="C4" s="210"/>
    </row>
    <row r="5" spans="1:4" ht="15.75" customHeight="1" x14ac:dyDescent="0.25">
      <c r="A5" s="56"/>
      <c r="B5" s="57"/>
      <c r="C5" s="57"/>
    </row>
    <row r="6" spans="1:4" ht="21" customHeight="1" x14ac:dyDescent="0.25">
      <c r="A6" s="4" t="s">
        <v>1</v>
      </c>
    </row>
    <row r="7" spans="1:4" ht="25.5" x14ac:dyDescent="0.25">
      <c r="A7" s="38" t="s">
        <v>632</v>
      </c>
      <c r="B7" s="3" t="s">
        <v>82</v>
      </c>
      <c r="C7" s="72" t="s">
        <v>26</v>
      </c>
    </row>
    <row r="8" spans="1:4" x14ac:dyDescent="0.25">
      <c r="A8" s="13" t="s">
        <v>604</v>
      </c>
      <c r="B8" s="6" t="s">
        <v>275</v>
      </c>
      <c r="C8" s="85"/>
    </row>
    <row r="9" spans="1:4" x14ac:dyDescent="0.25">
      <c r="A9" s="13" t="s">
        <v>613</v>
      </c>
      <c r="B9" s="6" t="s">
        <v>275</v>
      </c>
      <c r="C9" s="85"/>
    </row>
    <row r="10" spans="1:4" ht="30" x14ac:dyDescent="0.25">
      <c r="A10" s="13" t="s">
        <v>614</v>
      </c>
      <c r="B10" s="6" t="s">
        <v>275</v>
      </c>
      <c r="C10" s="85"/>
    </row>
    <row r="11" spans="1:4" x14ac:dyDescent="0.25">
      <c r="A11" s="13" t="s">
        <v>612</v>
      </c>
      <c r="B11" s="6" t="s">
        <v>275</v>
      </c>
      <c r="C11" s="85"/>
    </row>
    <row r="12" spans="1:4" x14ac:dyDescent="0.25">
      <c r="A12" s="13" t="s">
        <v>611</v>
      </c>
      <c r="B12" s="6" t="s">
        <v>275</v>
      </c>
      <c r="C12" s="85"/>
    </row>
    <row r="13" spans="1:4" x14ac:dyDescent="0.25">
      <c r="A13" s="13" t="s">
        <v>610</v>
      </c>
      <c r="B13" s="6" t="s">
        <v>275</v>
      </c>
      <c r="C13" s="85"/>
    </row>
    <row r="14" spans="1:4" x14ac:dyDescent="0.25">
      <c r="A14" s="13" t="s">
        <v>605</v>
      </c>
      <c r="B14" s="6" t="s">
        <v>275</v>
      </c>
      <c r="C14" s="85"/>
    </row>
    <row r="15" spans="1:4" x14ac:dyDescent="0.25">
      <c r="A15" s="13" t="s">
        <v>606</v>
      </c>
      <c r="B15" s="6" t="s">
        <v>275</v>
      </c>
      <c r="C15" s="85"/>
    </row>
    <row r="16" spans="1:4" x14ac:dyDescent="0.25">
      <c r="A16" s="13" t="s">
        <v>607</v>
      </c>
      <c r="B16" s="6" t="s">
        <v>275</v>
      </c>
      <c r="C16" s="85"/>
    </row>
    <row r="17" spans="1:3" x14ac:dyDescent="0.25">
      <c r="A17" s="13" t="s">
        <v>608</v>
      </c>
      <c r="B17" s="6" t="s">
        <v>275</v>
      </c>
      <c r="C17" s="85"/>
    </row>
    <row r="18" spans="1:3" s="87" customFormat="1" ht="25.5" x14ac:dyDescent="0.25">
      <c r="A18" s="7" t="s">
        <v>472</v>
      </c>
      <c r="B18" s="8" t="s">
        <v>275</v>
      </c>
      <c r="C18" s="88"/>
    </row>
    <row r="19" spans="1:3" x14ac:dyDescent="0.25">
      <c r="A19" s="13" t="s">
        <v>604</v>
      </c>
      <c r="B19" s="6" t="s">
        <v>276</v>
      </c>
      <c r="C19" s="85"/>
    </row>
    <row r="20" spans="1:3" x14ac:dyDescent="0.25">
      <c r="A20" s="13" t="s">
        <v>613</v>
      </c>
      <c r="B20" s="6" t="s">
        <v>276</v>
      </c>
      <c r="C20" s="85"/>
    </row>
    <row r="21" spans="1:3" ht="30" x14ac:dyDescent="0.25">
      <c r="A21" s="13" t="s">
        <v>614</v>
      </c>
      <c r="B21" s="6" t="s">
        <v>276</v>
      </c>
      <c r="C21" s="85"/>
    </row>
    <row r="22" spans="1:3" x14ac:dyDescent="0.25">
      <c r="A22" s="13" t="s">
        <v>612</v>
      </c>
      <c r="B22" s="6" t="s">
        <v>276</v>
      </c>
      <c r="C22" s="85"/>
    </row>
    <row r="23" spans="1:3" x14ac:dyDescent="0.25">
      <c r="A23" s="13" t="s">
        <v>611</v>
      </c>
      <c r="B23" s="6" t="s">
        <v>276</v>
      </c>
      <c r="C23" s="85"/>
    </row>
    <row r="24" spans="1:3" x14ac:dyDescent="0.25">
      <c r="A24" s="13" t="s">
        <v>610</v>
      </c>
      <c r="B24" s="6" t="s">
        <v>276</v>
      </c>
      <c r="C24" s="85"/>
    </row>
    <row r="25" spans="1:3" x14ac:dyDescent="0.25">
      <c r="A25" s="13" t="s">
        <v>605</v>
      </c>
      <c r="B25" s="6" t="s">
        <v>276</v>
      </c>
      <c r="C25" s="85"/>
    </row>
    <row r="26" spans="1:3" x14ac:dyDescent="0.25">
      <c r="A26" s="13" t="s">
        <v>606</v>
      </c>
      <c r="B26" s="6" t="s">
        <v>276</v>
      </c>
      <c r="C26" s="85"/>
    </row>
    <row r="27" spans="1:3" x14ac:dyDescent="0.25">
      <c r="A27" s="13" t="s">
        <v>607</v>
      </c>
      <c r="B27" s="6" t="s">
        <v>276</v>
      </c>
      <c r="C27" s="85"/>
    </row>
    <row r="28" spans="1:3" x14ac:dyDescent="0.25">
      <c r="A28" s="13" t="s">
        <v>608</v>
      </c>
      <c r="B28" s="6" t="s">
        <v>276</v>
      </c>
      <c r="C28" s="85"/>
    </row>
    <row r="29" spans="1:3" s="87" customFormat="1" ht="25.5" x14ac:dyDescent="0.25">
      <c r="A29" s="7" t="s">
        <v>529</v>
      </c>
      <c r="B29" s="8" t="s">
        <v>276</v>
      </c>
      <c r="C29" s="88"/>
    </row>
    <row r="30" spans="1:3" x14ac:dyDescent="0.25">
      <c r="A30" s="13" t="s">
        <v>604</v>
      </c>
      <c r="B30" s="6" t="s">
        <v>277</v>
      </c>
      <c r="C30" s="85"/>
    </row>
    <row r="31" spans="1:3" x14ac:dyDescent="0.25">
      <c r="A31" s="13" t="s">
        <v>613</v>
      </c>
      <c r="B31" s="6" t="s">
        <v>277</v>
      </c>
      <c r="C31" s="85"/>
    </row>
    <row r="32" spans="1:3" ht="30" x14ac:dyDescent="0.25">
      <c r="A32" s="13" t="s">
        <v>614</v>
      </c>
      <c r="B32" s="6" t="s">
        <v>277</v>
      </c>
      <c r="C32" s="85"/>
    </row>
    <row r="33" spans="1:3" x14ac:dyDescent="0.25">
      <c r="A33" s="13" t="s">
        <v>612</v>
      </c>
      <c r="B33" s="6" t="s">
        <v>277</v>
      </c>
      <c r="C33" s="85"/>
    </row>
    <row r="34" spans="1:3" x14ac:dyDescent="0.25">
      <c r="A34" s="13" t="s">
        <v>611</v>
      </c>
      <c r="B34" s="6" t="s">
        <v>277</v>
      </c>
      <c r="C34" s="85"/>
    </row>
    <row r="35" spans="1:3" x14ac:dyDescent="0.25">
      <c r="A35" s="13" t="s">
        <v>610</v>
      </c>
      <c r="B35" s="6" t="s">
        <v>277</v>
      </c>
      <c r="C35" s="106">
        <v>600000</v>
      </c>
    </row>
    <row r="36" spans="1:3" x14ac:dyDescent="0.25">
      <c r="A36" s="13" t="s">
        <v>605</v>
      </c>
      <c r="B36" s="6" t="s">
        <v>277</v>
      </c>
      <c r="C36" s="106"/>
    </row>
    <row r="37" spans="1:3" x14ac:dyDescent="0.25">
      <c r="A37" s="13" t="s">
        <v>606</v>
      </c>
      <c r="B37" s="6" t="s">
        <v>277</v>
      </c>
      <c r="C37" s="105"/>
    </row>
    <row r="38" spans="1:3" x14ac:dyDescent="0.25">
      <c r="A38" s="13" t="s">
        <v>607</v>
      </c>
      <c r="B38" s="6" t="s">
        <v>277</v>
      </c>
      <c r="C38" s="105"/>
    </row>
    <row r="39" spans="1:3" x14ac:dyDescent="0.25">
      <c r="A39" s="13" t="s">
        <v>608</v>
      </c>
      <c r="B39" s="6" t="s">
        <v>277</v>
      </c>
      <c r="C39" s="105"/>
    </row>
    <row r="40" spans="1:3" s="87" customFormat="1" x14ac:dyDescent="0.25">
      <c r="A40" s="7" t="s">
        <v>528</v>
      </c>
      <c r="B40" s="8" t="s">
        <v>277</v>
      </c>
      <c r="C40" s="118">
        <f>SUM(C30:C39)</f>
        <v>600000</v>
      </c>
    </row>
    <row r="41" spans="1:3" x14ac:dyDescent="0.25">
      <c r="A41" s="13" t="s">
        <v>604</v>
      </c>
      <c r="B41" s="6" t="s">
        <v>283</v>
      </c>
      <c r="C41" s="85"/>
    </row>
    <row r="42" spans="1:3" x14ac:dyDescent="0.25">
      <c r="A42" s="13" t="s">
        <v>613</v>
      </c>
      <c r="B42" s="6" t="s">
        <v>283</v>
      </c>
      <c r="C42" s="85"/>
    </row>
    <row r="43" spans="1:3" ht="30" x14ac:dyDescent="0.25">
      <c r="A43" s="13" t="s">
        <v>614</v>
      </c>
      <c r="B43" s="6" t="s">
        <v>283</v>
      </c>
      <c r="C43" s="85"/>
    </row>
    <row r="44" spans="1:3" x14ac:dyDescent="0.25">
      <c r="A44" s="13" t="s">
        <v>612</v>
      </c>
      <c r="B44" s="6" t="s">
        <v>283</v>
      </c>
      <c r="C44" s="85"/>
    </row>
    <row r="45" spans="1:3" x14ac:dyDescent="0.25">
      <c r="A45" s="13" t="s">
        <v>611</v>
      </c>
      <c r="B45" s="6" t="s">
        <v>283</v>
      </c>
      <c r="C45" s="85"/>
    </row>
    <row r="46" spans="1:3" x14ac:dyDescent="0.25">
      <c r="A46" s="13" t="s">
        <v>610</v>
      </c>
      <c r="B46" s="6" t="s">
        <v>283</v>
      </c>
      <c r="C46" s="85"/>
    </row>
    <row r="47" spans="1:3" x14ac:dyDescent="0.25">
      <c r="A47" s="13" t="s">
        <v>605</v>
      </c>
      <c r="B47" s="6" t="s">
        <v>283</v>
      </c>
      <c r="C47" s="85"/>
    </row>
    <row r="48" spans="1:3" x14ac:dyDescent="0.25">
      <c r="A48" s="13" t="s">
        <v>606</v>
      </c>
      <c r="B48" s="6" t="s">
        <v>283</v>
      </c>
      <c r="C48" s="85"/>
    </row>
    <row r="49" spans="1:3" x14ac:dyDescent="0.25">
      <c r="A49" s="13" t="s">
        <v>607</v>
      </c>
      <c r="B49" s="6" t="s">
        <v>283</v>
      </c>
      <c r="C49" s="85"/>
    </row>
    <row r="50" spans="1:3" x14ac:dyDescent="0.25">
      <c r="A50" s="13" t="s">
        <v>608</v>
      </c>
      <c r="B50" s="6" t="s">
        <v>283</v>
      </c>
      <c r="C50" s="85"/>
    </row>
    <row r="51" spans="1:3" s="87" customFormat="1" ht="25.5" x14ac:dyDescent="0.25">
      <c r="A51" s="7" t="s">
        <v>527</v>
      </c>
      <c r="B51" s="8" t="s">
        <v>283</v>
      </c>
      <c r="C51" s="88"/>
    </row>
    <row r="52" spans="1:3" x14ac:dyDescent="0.25">
      <c r="A52" s="13" t="s">
        <v>609</v>
      </c>
      <c r="B52" s="6" t="s">
        <v>284</v>
      </c>
      <c r="C52" s="85"/>
    </row>
    <row r="53" spans="1:3" x14ac:dyDescent="0.25">
      <c r="A53" s="13" t="s">
        <v>613</v>
      </c>
      <c r="B53" s="6" t="s">
        <v>284</v>
      </c>
      <c r="C53" s="85"/>
    </row>
    <row r="54" spans="1:3" ht="30" x14ac:dyDescent="0.25">
      <c r="A54" s="13" t="s">
        <v>614</v>
      </c>
      <c r="B54" s="6" t="s">
        <v>284</v>
      </c>
      <c r="C54" s="85"/>
    </row>
    <row r="55" spans="1:3" x14ac:dyDescent="0.25">
      <c r="A55" s="13" t="s">
        <v>612</v>
      </c>
      <c r="B55" s="6" t="s">
        <v>284</v>
      </c>
      <c r="C55" s="85"/>
    </row>
    <row r="56" spans="1:3" x14ac:dyDescent="0.25">
      <c r="A56" s="13" t="s">
        <v>611</v>
      </c>
      <c r="B56" s="6" t="s">
        <v>284</v>
      </c>
      <c r="C56" s="85"/>
    </row>
    <row r="57" spans="1:3" x14ac:dyDescent="0.25">
      <c r="A57" s="13" t="s">
        <v>610</v>
      </c>
      <c r="B57" s="6" t="s">
        <v>284</v>
      </c>
      <c r="C57" s="85"/>
    </row>
    <row r="58" spans="1:3" x14ac:dyDescent="0.25">
      <c r="A58" s="13" t="s">
        <v>605</v>
      </c>
      <c r="B58" s="6" t="s">
        <v>284</v>
      </c>
      <c r="C58" s="85"/>
    </row>
    <row r="59" spans="1:3" x14ac:dyDescent="0.25">
      <c r="A59" s="13" t="s">
        <v>606</v>
      </c>
      <c r="B59" s="6" t="s">
        <v>284</v>
      </c>
      <c r="C59" s="85"/>
    </row>
    <row r="60" spans="1:3" x14ac:dyDescent="0.25">
      <c r="A60" s="13" t="s">
        <v>607</v>
      </c>
      <c r="B60" s="6" t="s">
        <v>284</v>
      </c>
      <c r="C60" s="85"/>
    </row>
    <row r="61" spans="1:3" x14ac:dyDescent="0.25">
      <c r="A61" s="13" t="s">
        <v>608</v>
      </c>
      <c r="B61" s="6" t="s">
        <v>284</v>
      </c>
      <c r="C61" s="85"/>
    </row>
    <row r="62" spans="1:3" s="87" customFormat="1" ht="25.5" x14ac:dyDescent="0.25">
      <c r="A62" s="7" t="s">
        <v>530</v>
      </c>
      <c r="B62" s="8" t="s">
        <v>284</v>
      </c>
      <c r="C62" s="88"/>
    </row>
    <row r="63" spans="1:3" x14ac:dyDescent="0.25">
      <c r="A63" s="13" t="s">
        <v>604</v>
      </c>
      <c r="B63" s="6" t="s">
        <v>285</v>
      </c>
      <c r="C63" s="85"/>
    </row>
    <row r="64" spans="1:3" x14ac:dyDescent="0.25">
      <c r="A64" s="13" t="s">
        <v>613</v>
      </c>
      <c r="B64" s="6" t="s">
        <v>285</v>
      </c>
      <c r="C64" s="85"/>
    </row>
    <row r="65" spans="1:3" ht="30" x14ac:dyDescent="0.25">
      <c r="A65" s="13" t="s">
        <v>614</v>
      </c>
      <c r="B65" s="6" t="s">
        <v>285</v>
      </c>
      <c r="C65" s="106">
        <v>4614634</v>
      </c>
    </row>
    <row r="66" spans="1:3" x14ac:dyDescent="0.25">
      <c r="A66" s="13" t="s">
        <v>612</v>
      </c>
      <c r="B66" s="6" t="s">
        <v>285</v>
      </c>
      <c r="C66" s="106"/>
    </row>
    <row r="67" spans="1:3" x14ac:dyDescent="0.25">
      <c r="A67" s="13" t="s">
        <v>611</v>
      </c>
      <c r="B67" s="6" t="s">
        <v>285</v>
      </c>
      <c r="C67" s="106"/>
    </row>
    <row r="68" spans="1:3" x14ac:dyDescent="0.25">
      <c r="A68" s="13" t="s">
        <v>610</v>
      </c>
      <c r="B68" s="6" t="s">
        <v>285</v>
      </c>
      <c r="C68" s="106"/>
    </row>
    <row r="69" spans="1:3" x14ac:dyDescent="0.25">
      <c r="A69" s="13" t="s">
        <v>605</v>
      </c>
      <c r="B69" s="6" t="s">
        <v>285</v>
      </c>
      <c r="C69" s="106"/>
    </row>
    <row r="70" spans="1:3" x14ac:dyDescent="0.25">
      <c r="A70" s="13" t="s">
        <v>606</v>
      </c>
      <c r="B70" s="6" t="s">
        <v>285</v>
      </c>
      <c r="C70" s="106"/>
    </row>
    <row r="71" spans="1:3" x14ac:dyDescent="0.25">
      <c r="A71" s="13" t="s">
        <v>607</v>
      </c>
      <c r="B71" s="6" t="s">
        <v>285</v>
      </c>
      <c r="C71" s="106"/>
    </row>
    <row r="72" spans="1:3" x14ac:dyDescent="0.25">
      <c r="A72" s="13" t="s">
        <v>608</v>
      </c>
      <c r="B72" s="6" t="s">
        <v>285</v>
      </c>
      <c r="C72" s="106"/>
    </row>
    <row r="73" spans="1:3" s="87" customFormat="1" x14ac:dyDescent="0.25">
      <c r="A73" s="7" t="s">
        <v>477</v>
      </c>
      <c r="B73" s="8" t="s">
        <v>285</v>
      </c>
      <c r="C73" s="118">
        <f>SUM(C63:C72)</f>
        <v>4614634</v>
      </c>
    </row>
    <row r="74" spans="1:3" x14ac:dyDescent="0.25">
      <c r="A74" s="13" t="s">
        <v>615</v>
      </c>
      <c r="B74" s="5" t="s">
        <v>335</v>
      </c>
      <c r="C74" s="85"/>
    </row>
    <row r="75" spans="1:3" x14ac:dyDescent="0.25">
      <c r="A75" s="13" t="s">
        <v>616</v>
      </c>
      <c r="B75" s="5" t="s">
        <v>335</v>
      </c>
      <c r="C75" s="85"/>
    </row>
    <row r="76" spans="1:3" x14ac:dyDescent="0.25">
      <c r="A76" s="13" t="s">
        <v>624</v>
      </c>
      <c r="B76" s="5" t="s">
        <v>335</v>
      </c>
      <c r="C76" s="85"/>
    </row>
    <row r="77" spans="1:3" x14ac:dyDescent="0.25">
      <c r="A77" s="5" t="s">
        <v>623</v>
      </c>
      <c r="B77" s="5" t="s">
        <v>335</v>
      </c>
      <c r="C77" s="85"/>
    </row>
    <row r="78" spans="1:3" x14ac:dyDescent="0.25">
      <c r="A78" s="5" t="s">
        <v>622</v>
      </c>
      <c r="B78" s="5" t="s">
        <v>335</v>
      </c>
      <c r="C78" s="85"/>
    </row>
    <row r="79" spans="1:3" x14ac:dyDescent="0.25">
      <c r="A79" s="5" t="s">
        <v>621</v>
      </c>
      <c r="B79" s="5" t="s">
        <v>335</v>
      </c>
      <c r="C79" s="85"/>
    </row>
    <row r="80" spans="1:3" x14ac:dyDescent="0.25">
      <c r="A80" s="13" t="s">
        <v>620</v>
      </c>
      <c r="B80" s="5" t="s">
        <v>335</v>
      </c>
      <c r="C80" s="85"/>
    </row>
    <row r="81" spans="1:3" x14ac:dyDescent="0.25">
      <c r="A81" s="13" t="s">
        <v>625</v>
      </c>
      <c r="B81" s="5" t="s">
        <v>335</v>
      </c>
      <c r="C81" s="85"/>
    </row>
    <row r="82" spans="1:3" x14ac:dyDescent="0.25">
      <c r="A82" s="13" t="s">
        <v>617</v>
      </c>
      <c r="B82" s="5" t="s">
        <v>335</v>
      </c>
      <c r="C82" s="85"/>
    </row>
    <row r="83" spans="1:3" x14ac:dyDescent="0.25">
      <c r="A83" s="13" t="s">
        <v>618</v>
      </c>
      <c r="B83" s="5" t="s">
        <v>335</v>
      </c>
      <c r="C83" s="85"/>
    </row>
    <row r="84" spans="1:3" s="87" customFormat="1" ht="25.5" x14ac:dyDescent="0.25">
      <c r="A84" s="7" t="s">
        <v>545</v>
      </c>
      <c r="B84" s="8" t="s">
        <v>335</v>
      </c>
      <c r="C84" s="88"/>
    </row>
    <row r="85" spans="1:3" x14ac:dyDescent="0.25">
      <c r="A85" s="13" t="s">
        <v>615</v>
      </c>
      <c r="B85" s="5" t="s">
        <v>659</v>
      </c>
      <c r="C85" s="85"/>
    </row>
    <row r="86" spans="1:3" x14ac:dyDescent="0.25">
      <c r="A86" s="13" t="s">
        <v>616</v>
      </c>
      <c r="B86" s="5" t="s">
        <v>659</v>
      </c>
      <c r="C86" s="85"/>
    </row>
    <row r="87" spans="1:3" x14ac:dyDescent="0.25">
      <c r="A87" s="13" t="s">
        <v>624</v>
      </c>
      <c r="B87" s="5" t="s">
        <v>659</v>
      </c>
      <c r="C87" s="85"/>
    </row>
    <row r="88" spans="1:3" x14ac:dyDescent="0.25">
      <c r="A88" s="5" t="s">
        <v>623</v>
      </c>
      <c r="B88" s="5" t="s">
        <v>659</v>
      </c>
      <c r="C88" s="85"/>
    </row>
    <row r="89" spans="1:3" x14ac:dyDescent="0.25">
      <c r="A89" s="5" t="s">
        <v>622</v>
      </c>
      <c r="B89" s="5" t="s">
        <v>659</v>
      </c>
      <c r="C89" s="85"/>
    </row>
    <row r="90" spans="1:3" x14ac:dyDescent="0.25">
      <c r="A90" s="5" t="s">
        <v>649</v>
      </c>
      <c r="B90" s="5" t="s">
        <v>659</v>
      </c>
      <c r="C90" s="106"/>
    </row>
    <row r="91" spans="1:3" x14ac:dyDescent="0.25">
      <c r="A91" s="13" t="s">
        <v>620</v>
      </c>
      <c r="B91" s="5" t="s">
        <v>659</v>
      </c>
      <c r="C91" s="106"/>
    </row>
    <row r="92" spans="1:3" x14ac:dyDescent="0.25">
      <c r="A92" s="13" t="s">
        <v>619</v>
      </c>
      <c r="B92" s="5" t="s">
        <v>659</v>
      </c>
      <c r="C92" s="106"/>
    </row>
    <row r="93" spans="1:3" x14ac:dyDescent="0.25">
      <c r="A93" s="13" t="s">
        <v>617</v>
      </c>
      <c r="B93" s="5" t="s">
        <v>659</v>
      </c>
      <c r="C93" s="106"/>
    </row>
    <row r="94" spans="1:3" x14ac:dyDescent="0.25">
      <c r="A94" s="13" t="s">
        <v>618</v>
      </c>
      <c r="B94" s="5" t="s">
        <v>659</v>
      </c>
      <c r="C94" s="106"/>
    </row>
    <row r="95" spans="1:3" s="87" customFormat="1" x14ac:dyDescent="0.25">
      <c r="A95" s="15" t="s">
        <v>546</v>
      </c>
      <c r="B95" s="8" t="s">
        <v>659</v>
      </c>
      <c r="C95" s="118"/>
    </row>
    <row r="96" spans="1:3" x14ac:dyDescent="0.25">
      <c r="A96" s="13" t="s">
        <v>615</v>
      </c>
      <c r="B96" s="5" t="s">
        <v>339</v>
      </c>
      <c r="C96" s="106"/>
    </row>
    <row r="97" spans="1:3" x14ac:dyDescent="0.25">
      <c r="A97" s="13" t="s">
        <v>616</v>
      </c>
      <c r="B97" s="5" t="s">
        <v>339</v>
      </c>
      <c r="C97" s="106"/>
    </row>
    <row r="98" spans="1:3" x14ac:dyDescent="0.25">
      <c r="A98" s="13" t="s">
        <v>624</v>
      </c>
      <c r="B98" s="5" t="s">
        <v>339</v>
      </c>
      <c r="C98" s="85"/>
    </row>
    <row r="99" spans="1:3" x14ac:dyDescent="0.25">
      <c r="A99" s="5" t="s">
        <v>623</v>
      </c>
      <c r="B99" s="5" t="s">
        <v>339</v>
      </c>
      <c r="C99" s="85"/>
    </row>
    <row r="100" spans="1:3" x14ac:dyDescent="0.25">
      <c r="A100" s="5" t="s">
        <v>622</v>
      </c>
      <c r="B100" s="5" t="s">
        <v>339</v>
      </c>
      <c r="C100" s="85"/>
    </row>
    <row r="101" spans="1:3" x14ac:dyDescent="0.25">
      <c r="A101" s="5" t="s">
        <v>621</v>
      </c>
      <c r="B101" s="5" t="s">
        <v>339</v>
      </c>
      <c r="C101" s="85"/>
    </row>
    <row r="102" spans="1:3" x14ac:dyDescent="0.25">
      <c r="A102" s="13" t="s">
        <v>620</v>
      </c>
      <c r="B102" s="5" t="s">
        <v>339</v>
      </c>
      <c r="C102" s="85"/>
    </row>
    <row r="103" spans="1:3" x14ac:dyDescent="0.25">
      <c r="A103" s="13" t="s">
        <v>625</v>
      </c>
      <c r="B103" s="5" t="s">
        <v>339</v>
      </c>
      <c r="C103" s="85"/>
    </row>
    <row r="104" spans="1:3" x14ac:dyDescent="0.25">
      <c r="A104" s="13" t="s">
        <v>617</v>
      </c>
      <c r="B104" s="5" t="s">
        <v>339</v>
      </c>
      <c r="C104" s="85"/>
    </row>
    <row r="105" spans="1:3" x14ac:dyDescent="0.25">
      <c r="A105" s="13" t="s">
        <v>618</v>
      </c>
      <c r="B105" s="5" t="s">
        <v>339</v>
      </c>
      <c r="C105" s="85"/>
    </row>
    <row r="106" spans="1:3" s="87" customFormat="1" ht="25.5" x14ac:dyDescent="0.25">
      <c r="A106" s="7" t="s">
        <v>547</v>
      </c>
      <c r="B106" s="8" t="s">
        <v>339</v>
      </c>
      <c r="C106" s="88"/>
    </row>
    <row r="107" spans="1:3" x14ac:dyDescent="0.25">
      <c r="A107" s="13" t="s">
        <v>615</v>
      </c>
      <c r="B107" s="5" t="s">
        <v>340</v>
      </c>
      <c r="C107" s="85"/>
    </row>
    <row r="108" spans="1:3" x14ac:dyDescent="0.25">
      <c r="A108" s="13" t="s">
        <v>616</v>
      </c>
      <c r="B108" s="5" t="s">
        <v>340</v>
      </c>
      <c r="C108" s="85"/>
    </row>
    <row r="109" spans="1:3" x14ac:dyDescent="0.25">
      <c r="A109" s="13" t="s">
        <v>624</v>
      </c>
      <c r="B109" s="5" t="s">
        <v>340</v>
      </c>
      <c r="C109" s="85"/>
    </row>
    <row r="110" spans="1:3" x14ac:dyDescent="0.25">
      <c r="A110" s="5" t="s">
        <v>623</v>
      </c>
      <c r="B110" s="5" t="s">
        <v>340</v>
      </c>
      <c r="C110" s="85"/>
    </row>
    <row r="111" spans="1:3" x14ac:dyDescent="0.25">
      <c r="A111" s="5" t="s">
        <v>622</v>
      </c>
      <c r="B111" s="5" t="s">
        <v>340</v>
      </c>
      <c r="C111" s="85"/>
    </row>
    <row r="112" spans="1:3" x14ac:dyDescent="0.25">
      <c r="A112" s="5" t="s">
        <v>621</v>
      </c>
      <c r="B112" s="5" t="s">
        <v>340</v>
      </c>
      <c r="C112" s="85"/>
    </row>
    <row r="113" spans="1:3" x14ac:dyDescent="0.25">
      <c r="A113" s="13" t="s">
        <v>620</v>
      </c>
      <c r="B113" s="5" t="s">
        <v>340</v>
      </c>
      <c r="C113" s="85"/>
    </row>
    <row r="114" spans="1:3" x14ac:dyDescent="0.25">
      <c r="A114" s="13" t="s">
        <v>619</v>
      </c>
      <c r="B114" s="5" t="s">
        <v>340</v>
      </c>
      <c r="C114" s="85"/>
    </row>
    <row r="115" spans="1:3" x14ac:dyDescent="0.25">
      <c r="A115" s="13" t="s">
        <v>617</v>
      </c>
      <c r="B115" s="5" t="s">
        <v>340</v>
      </c>
      <c r="C115" s="85"/>
    </row>
    <row r="116" spans="1:3" x14ac:dyDescent="0.25">
      <c r="A116" s="13" t="s">
        <v>618</v>
      </c>
      <c r="B116" s="5" t="s">
        <v>340</v>
      </c>
      <c r="C116" s="85"/>
    </row>
    <row r="117" spans="1:3" s="87" customFormat="1" x14ac:dyDescent="0.25">
      <c r="A117" s="15" t="s">
        <v>548</v>
      </c>
      <c r="B117" s="8" t="s">
        <v>340</v>
      </c>
      <c r="C117" s="88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D40"/>
  <sheetViews>
    <sheetView workbookViewId="0">
      <selection activeCell="A2" sqref="A2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38" t="s">
        <v>722</v>
      </c>
      <c r="B1" s="138"/>
      <c r="C1" s="1"/>
      <c r="D1" s="1"/>
    </row>
    <row r="3" spans="1:4" ht="28.5" customHeight="1" x14ac:dyDescent="0.25">
      <c r="A3" s="209" t="s">
        <v>706</v>
      </c>
      <c r="B3" s="214"/>
      <c r="C3" s="214"/>
    </row>
    <row r="4" spans="1:4" ht="26.25" customHeight="1" x14ac:dyDescent="0.25">
      <c r="A4" s="212" t="s">
        <v>669</v>
      </c>
      <c r="B4" s="220"/>
      <c r="C4" s="220"/>
    </row>
    <row r="5" spans="1:4" ht="18.75" customHeight="1" x14ac:dyDescent="0.3">
      <c r="A5" s="73"/>
      <c r="B5" s="76"/>
      <c r="C5" s="76"/>
    </row>
    <row r="6" spans="1:4" ht="23.25" customHeight="1" x14ac:dyDescent="0.25">
      <c r="A6" s="4" t="s">
        <v>1</v>
      </c>
    </row>
    <row r="7" spans="1:4" ht="25.5" x14ac:dyDescent="0.25">
      <c r="A7" s="38" t="s">
        <v>632</v>
      </c>
      <c r="B7" s="3" t="s">
        <v>82</v>
      </c>
      <c r="C7" s="72" t="s">
        <v>26</v>
      </c>
    </row>
    <row r="8" spans="1:4" x14ac:dyDescent="0.25">
      <c r="A8" s="12" t="s">
        <v>388</v>
      </c>
      <c r="B8" s="6" t="s">
        <v>161</v>
      </c>
      <c r="C8" s="85"/>
    </row>
    <row r="9" spans="1:4" x14ac:dyDescent="0.25">
      <c r="A9" s="12" t="s">
        <v>389</v>
      </c>
      <c r="B9" s="6" t="s">
        <v>161</v>
      </c>
      <c r="C9" s="85"/>
    </row>
    <row r="10" spans="1:4" x14ac:dyDescent="0.25">
      <c r="A10" s="12" t="s">
        <v>390</v>
      </c>
      <c r="B10" s="6" t="s">
        <v>161</v>
      </c>
      <c r="C10" s="85"/>
    </row>
    <row r="11" spans="1:4" x14ac:dyDescent="0.25">
      <c r="A11" s="12" t="s">
        <v>391</v>
      </c>
      <c r="B11" s="6" t="s">
        <v>161</v>
      </c>
      <c r="C11" s="85"/>
    </row>
    <row r="12" spans="1:4" x14ac:dyDescent="0.25">
      <c r="A12" s="13" t="s">
        <v>392</v>
      </c>
      <c r="B12" s="6" t="s">
        <v>161</v>
      </c>
      <c r="C12" s="85"/>
    </row>
    <row r="13" spans="1:4" x14ac:dyDescent="0.25">
      <c r="A13" s="13" t="s">
        <v>393</v>
      </c>
      <c r="B13" s="6" t="s">
        <v>161</v>
      </c>
      <c r="C13" s="85"/>
    </row>
    <row r="14" spans="1:4" s="87" customFormat="1" x14ac:dyDescent="0.25">
      <c r="A14" s="15" t="s">
        <v>32</v>
      </c>
      <c r="B14" s="14" t="s">
        <v>161</v>
      </c>
      <c r="C14" s="88"/>
    </row>
    <row r="15" spans="1:4" x14ac:dyDescent="0.25">
      <c r="A15" s="12" t="s">
        <v>394</v>
      </c>
      <c r="B15" s="6" t="s">
        <v>162</v>
      </c>
      <c r="C15" s="85"/>
    </row>
    <row r="16" spans="1:4" s="87" customFormat="1" x14ac:dyDescent="0.25">
      <c r="A16" s="16" t="s">
        <v>31</v>
      </c>
      <c r="B16" s="14" t="s">
        <v>162</v>
      </c>
      <c r="C16" s="88"/>
    </row>
    <row r="17" spans="1:3" x14ac:dyDescent="0.25">
      <c r="A17" s="12" t="s">
        <v>395</v>
      </c>
      <c r="B17" s="6" t="s">
        <v>163</v>
      </c>
      <c r="C17" s="85"/>
    </row>
    <row r="18" spans="1:3" x14ac:dyDescent="0.25">
      <c r="A18" s="12" t="s">
        <v>396</v>
      </c>
      <c r="B18" s="6" t="s">
        <v>163</v>
      </c>
      <c r="C18" s="85"/>
    </row>
    <row r="19" spans="1:3" x14ac:dyDescent="0.25">
      <c r="A19" s="13" t="s">
        <v>397</v>
      </c>
      <c r="B19" s="6" t="s">
        <v>163</v>
      </c>
      <c r="C19" s="85"/>
    </row>
    <row r="20" spans="1:3" x14ac:dyDescent="0.25">
      <c r="A20" s="13" t="s">
        <v>398</v>
      </c>
      <c r="B20" s="6" t="s">
        <v>163</v>
      </c>
      <c r="C20" s="85"/>
    </row>
    <row r="21" spans="1:3" x14ac:dyDescent="0.25">
      <c r="A21" s="13" t="s">
        <v>399</v>
      </c>
      <c r="B21" s="6" t="s">
        <v>163</v>
      </c>
      <c r="C21" s="85"/>
    </row>
    <row r="22" spans="1:3" ht="30" x14ac:dyDescent="0.25">
      <c r="A22" s="17" t="s">
        <v>400</v>
      </c>
      <c r="B22" s="6" t="s">
        <v>163</v>
      </c>
      <c r="C22" s="85"/>
    </row>
    <row r="23" spans="1:3" s="87" customFormat="1" x14ac:dyDescent="0.25">
      <c r="A23" s="11" t="s">
        <v>30</v>
      </c>
      <c r="B23" s="14" t="s">
        <v>163</v>
      </c>
      <c r="C23" s="88"/>
    </row>
    <row r="24" spans="1:3" x14ac:dyDescent="0.25">
      <c r="A24" s="12" t="s">
        <v>401</v>
      </c>
      <c r="B24" s="6" t="s">
        <v>164</v>
      </c>
      <c r="C24" s="85"/>
    </row>
    <row r="25" spans="1:3" x14ac:dyDescent="0.25">
      <c r="A25" s="12" t="s">
        <v>402</v>
      </c>
      <c r="B25" s="6" t="s">
        <v>164</v>
      </c>
      <c r="C25" s="85"/>
    </row>
    <row r="26" spans="1:3" s="87" customFormat="1" x14ac:dyDescent="0.25">
      <c r="A26" s="11" t="s">
        <v>29</v>
      </c>
      <c r="B26" s="8" t="s">
        <v>164</v>
      </c>
      <c r="C26" s="88"/>
    </row>
    <row r="27" spans="1:3" x14ac:dyDescent="0.25">
      <c r="A27" s="12" t="s">
        <v>403</v>
      </c>
      <c r="B27" s="6" t="s">
        <v>165</v>
      </c>
      <c r="C27" s="85"/>
    </row>
    <row r="28" spans="1:3" x14ac:dyDescent="0.25">
      <c r="A28" s="12" t="s">
        <v>404</v>
      </c>
      <c r="B28" s="6" t="s">
        <v>165</v>
      </c>
      <c r="C28" s="85"/>
    </row>
    <row r="29" spans="1:3" x14ac:dyDescent="0.25">
      <c r="A29" s="13" t="s">
        <v>405</v>
      </c>
      <c r="B29" s="6" t="s">
        <v>165</v>
      </c>
      <c r="C29" s="85"/>
    </row>
    <row r="30" spans="1:3" x14ac:dyDescent="0.25">
      <c r="A30" s="13" t="s">
        <v>406</v>
      </c>
      <c r="B30" s="6" t="s">
        <v>165</v>
      </c>
      <c r="C30" s="85"/>
    </row>
    <row r="31" spans="1:3" x14ac:dyDescent="0.25">
      <c r="A31" s="13" t="s">
        <v>407</v>
      </c>
      <c r="B31" s="6" t="s">
        <v>165</v>
      </c>
      <c r="C31" s="105"/>
    </row>
    <row r="32" spans="1:3" x14ac:dyDescent="0.25">
      <c r="A32" s="13" t="s">
        <v>408</v>
      </c>
      <c r="B32" s="6" t="s">
        <v>165</v>
      </c>
      <c r="C32" s="85"/>
    </row>
    <row r="33" spans="1:3" x14ac:dyDescent="0.25">
      <c r="A33" s="13" t="s">
        <v>650</v>
      </c>
      <c r="B33" s="6" t="s">
        <v>165</v>
      </c>
      <c r="C33" s="85">
        <v>2200000</v>
      </c>
    </row>
    <row r="34" spans="1:3" x14ac:dyDescent="0.25">
      <c r="A34" s="13" t="s">
        <v>409</v>
      </c>
      <c r="B34" s="6" t="s">
        <v>165</v>
      </c>
      <c r="C34" s="85"/>
    </row>
    <row r="35" spans="1:3" x14ac:dyDescent="0.25">
      <c r="A35" s="13" t="s">
        <v>410</v>
      </c>
      <c r="B35" s="6" t="s">
        <v>165</v>
      </c>
      <c r="C35" s="85"/>
    </row>
    <row r="36" spans="1:3" x14ac:dyDescent="0.25">
      <c r="A36" s="13" t="s">
        <v>411</v>
      </c>
      <c r="B36" s="6" t="s">
        <v>165</v>
      </c>
      <c r="C36" s="85"/>
    </row>
    <row r="37" spans="1:3" ht="30" x14ac:dyDescent="0.25">
      <c r="A37" s="13" t="s">
        <v>412</v>
      </c>
      <c r="B37" s="6" t="s">
        <v>165</v>
      </c>
      <c r="C37" s="85"/>
    </row>
    <row r="38" spans="1:3" ht="30" x14ac:dyDescent="0.25">
      <c r="A38" s="13" t="s">
        <v>413</v>
      </c>
      <c r="B38" s="6" t="s">
        <v>165</v>
      </c>
      <c r="C38" s="85"/>
    </row>
    <row r="39" spans="1:3" s="87" customFormat="1" x14ac:dyDescent="0.25">
      <c r="A39" s="11" t="s">
        <v>414</v>
      </c>
      <c r="B39" s="14" t="s">
        <v>165</v>
      </c>
      <c r="C39" s="118">
        <f>SUM(C27:C38)</f>
        <v>2200000</v>
      </c>
    </row>
    <row r="40" spans="1:3" s="87" customFormat="1" ht="15.75" x14ac:dyDescent="0.25">
      <c r="A40" s="18" t="s">
        <v>415</v>
      </c>
      <c r="B40" s="9" t="s">
        <v>166</v>
      </c>
      <c r="C40" s="88">
        <f>C14+C16+C23+C26+C39</f>
        <v>2200000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D34"/>
  <sheetViews>
    <sheetView workbookViewId="0">
      <selection activeCell="A2" sqref="A2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38" t="s">
        <v>723</v>
      </c>
      <c r="B1" s="138"/>
      <c r="C1" s="1"/>
      <c r="D1" s="1"/>
    </row>
    <row r="3" spans="1:4" ht="24" customHeight="1" x14ac:dyDescent="0.25">
      <c r="A3" s="209" t="s">
        <v>706</v>
      </c>
      <c r="B3" s="210"/>
      <c r="C3" s="210"/>
    </row>
    <row r="4" spans="1:4" ht="26.25" customHeight="1" x14ac:dyDescent="0.25">
      <c r="A4" s="212" t="s">
        <v>670</v>
      </c>
      <c r="B4" s="210"/>
      <c r="C4" s="210"/>
    </row>
    <row r="6" spans="1:4" ht="25.5" x14ac:dyDescent="0.25">
      <c r="A6" s="38" t="s">
        <v>632</v>
      </c>
      <c r="B6" s="3" t="s">
        <v>82</v>
      </c>
      <c r="C6" s="72" t="s">
        <v>26</v>
      </c>
    </row>
    <row r="7" spans="1:4" x14ac:dyDescent="0.25">
      <c r="A7" s="5" t="s">
        <v>531</v>
      </c>
      <c r="B7" s="5" t="s">
        <v>292</v>
      </c>
      <c r="C7" s="85">
        <v>0</v>
      </c>
    </row>
    <row r="8" spans="1:4" x14ac:dyDescent="0.25">
      <c r="A8" s="5" t="s">
        <v>532</v>
      </c>
      <c r="B8" s="5" t="s">
        <v>292</v>
      </c>
      <c r="C8" s="85">
        <v>0</v>
      </c>
    </row>
    <row r="9" spans="1:4" x14ac:dyDescent="0.25">
      <c r="A9" s="5" t="s">
        <v>533</v>
      </c>
      <c r="B9" s="5" t="s">
        <v>292</v>
      </c>
      <c r="C9" s="106">
        <v>350000</v>
      </c>
    </row>
    <row r="10" spans="1:4" x14ac:dyDescent="0.25">
      <c r="A10" s="5" t="s">
        <v>534</v>
      </c>
      <c r="B10" s="5" t="s">
        <v>292</v>
      </c>
      <c r="C10" s="85">
        <v>0</v>
      </c>
    </row>
    <row r="11" spans="1:4" s="87" customFormat="1" x14ac:dyDescent="0.25">
      <c r="A11" s="7" t="s">
        <v>482</v>
      </c>
      <c r="B11" s="8" t="s">
        <v>292</v>
      </c>
      <c r="C11" s="88">
        <f>SUM(C7:C10)</f>
        <v>350000</v>
      </c>
    </row>
    <row r="12" spans="1:4" x14ac:dyDescent="0.25">
      <c r="A12" s="5" t="s">
        <v>483</v>
      </c>
      <c r="B12" s="6" t="s">
        <v>293</v>
      </c>
      <c r="C12" s="106">
        <v>1150000</v>
      </c>
    </row>
    <row r="13" spans="1:4" ht="27" x14ac:dyDescent="0.25">
      <c r="A13" s="47" t="s">
        <v>294</v>
      </c>
      <c r="B13" s="47" t="s">
        <v>293</v>
      </c>
      <c r="C13" s="85">
        <v>1150000</v>
      </c>
    </row>
    <row r="14" spans="1:4" ht="27" x14ac:dyDescent="0.25">
      <c r="A14" s="47" t="s">
        <v>295</v>
      </c>
      <c r="B14" s="47" t="s">
        <v>293</v>
      </c>
      <c r="C14" s="85">
        <v>0</v>
      </c>
    </row>
    <row r="15" spans="1:4" x14ac:dyDescent="0.25">
      <c r="A15" s="5" t="s">
        <v>485</v>
      </c>
      <c r="B15" s="6" t="s">
        <v>299</v>
      </c>
      <c r="C15" s="106">
        <v>0</v>
      </c>
    </row>
    <row r="16" spans="1:4" ht="27" x14ac:dyDescent="0.25">
      <c r="A16" s="47" t="s">
        <v>300</v>
      </c>
      <c r="B16" s="47" t="s">
        <v>299</v>
      </c>
      <c r="C16" s="85">
        <v>0</v>
      </c>
    </row>
    <row r="17" spans="1:3" ht="27" x14ac:dyDescent="0.25">
      <c r="A17" s="47" t="s">
        <v>301</v>
      </c>
      <c r="B17" s="47" t="s">
        <v>299</v>
      </c>
      <c r="C17" s="85">
        <v>0</v>
      </c>
    </row>
    <row r="18" spans="1:3" x14ac:dyDescent="0.25">
      <c r="A18" s="47" t="s">
        <v>302</v>
      </c>
      <c r="B18" s="47" t="s">
        <v>299</v>
      </c>
      <c r="C18" s="85">
        <v>0</v>
      </c>
    </row>
    <row r="19" spans="1:3" x14ac:dyDescent="0.25">
      <c r="A19" s="47" t="s">
        <v>303</v>
      </c>
      <c r="B19" s="47" t="s">
        <v>299</v>
      </c>
      <c r="C19" s="85">
        <v>0</v>
      </c>
    </row>
    <row r="20" spans="1:3" x14ac:dyDescent="0.25">
      <c r="A20" s="5" t="s">
        <v>535</v>
      </c>
      <c r="B20" s="6" t="s">
        <v>304</v>
      </c>
      <c r="C20" s="85">
        <v>0</v>
      </c>
    </row>
    <row r="21" spans="1:3" x14ac:dyDescent="0.25">
      <c r="A21" s="47" t="s">
        <v>305</v>
      </c>
      <c r="B21" s="47" t="s">
        <v>304</v>
      </c>
      <c r="C21" s="85">
        <v>0</v>
      </c>
    </row>
    <row r="22" spans="1:3" x14ac:dyDescent="0.25">
      <c r="A22" s="47" t="s">
        <v>306</v>
      </c>
      <c r="B22" s="47" t="s">
        <v>304</v>
      </c>
      <c r="C22" s="85">
        <v>0</v>
      </c>
    </row>
    <row r="23" spans="1:3" s="87" customFormat="1" x14ac:dyDescent="0.25">
      <c r="A23" s="7" t="s">
        <v>514</v>
      </c>
      <c r="B23" s="8" t="s">
        <v>307</v>
      </c>
      <c r="C23" s="88">
        <f>C12+C15+C20</f>
        <v>1150000</v>
      </c>
    </row>
    <row r="24" spans="1:3" x14ac:dyDescent="0.25">
      <c r="A24" s="5" t="s">
        <v>536</v>
      </c>
      <c r="B24" s="5" t="s">
        <v>308</v>
      </c>
      <c r="C24" s="85">
        <v>5000</v>
      </c>
    </row>
    <row r="25" spans="1:3" x14ac:dyDescent="0.25">
      <c r="A25" s="5" t="s">
        <v>537</v>
      </c>
      <c r="B25" s="5" t="s">
        <v>308</v>
      </c>
      <c r="C25" s="85">
        <v>0</v>
      </c>
    </row>
    <row r="26" spans="1:3" x14ac:dyDescent="0.25">
      <c r="A26" s="5" t="s">
        <v>538</v>
      </c>
      <c r="B26" s="5" t="s">
        <v>308</v>
      </c>
      <c r="C26" s="85">
        <v>0</v>
      </c>
    </row>
    <row r="27" spans="1:3" x14ac:dyDescent="0.25">
      <c r="A27" s="5" t="s">
        <v>539</v>
      </c>
      <c r="B27" s="5" t="s">
        <v>308</v>
      </c>
      <c r="C27" s="85">
        <v>0</v>
      </c>
    </row>
    <row r="28" spans="1:3" x14ac:dyDescent="0.25">
      <c r="A28" s="5" t="s">
        <v>540</v>
      </c>
      <c r="B28" s="5" t="s">
        <v>308</v>
      </c>
      <c r="C28" s="85">
        <v>0</v>
      </c>
    </row>
    <row r="29" spans="1:3" x14ac:dyDescent="0.25">
      <c r="A29" s="5" t="s">
        <v>541</v>
      </c>
      <c r="B29" s="5" t="s">
        <v>308</v>
      </c>
      <c r="C29" s="85">
        <v>0</v>
      </c>
    </row>
    <row r="30" spans="1:3" x14ac:dyDescent="0.25">
      <c r="A30" s="5" t="s">
        <v>542</v>
      </c>
      <c r="B30" s="5" t="s">
        <v>308</v>
      </c>
      <c r="C30" s="85">
        <v>0</v>
      </c>
    </row>
    <row r="31" spans="1:3" x14ac:dyDescent="0.25">
      <c r="A31" s="5" t="s">
        <v>543</v>
      </c>
      <c r="B31" s="5" t="s">
        <v>308</v>
      </c>
      <c r="C31" s="85">
        <v>0</v>
      </c>
    </row>
    <row r="32" spans="1:3" ht="45" x14ac:dyDescent="0.25">
      <c r="A32" s="5" t="s">
        <v>544</v>
      </c>
      <c r="B32" s="5" t="s">
        <v>308</v>
      </c>
      <c r="C32" s="85">
        <v>0</v>
      </c>
    </row>
    <row r="33" spans="1:3" x14ac:dyDescent="0.25">
      <c r="A33" s="5" t="s">
        <v>697</v>
      </c>
      <c r="B33" s="5" t="s">
        <v>308</v>
      </c>
      <c r="C33" s="106">
        <v>70000</v>
      </c>
    </row>
    <row r="34" spans="1:3" s="87" customFormat="1" x14ac:dyDescent="0.25">
      <c r="A34" s="7" t="s">
        <v>487</v>
      </c>
      <c r="B34" s="8" t="s">
        <v>308</v>
      </c>
      <c r="C34" s="118">
        <f>SUM(C24:C33)</f>
        <v>75000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D71"/>
  <sheetViews>
    <sheetView tabSelected="1" workbookViewId="0">
      <selection activeCell="B2" sqref="B2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724</v>
      </c>
      <c r="C1" s="1"/>
      <c r="D1" s="1"/>
    </row>
    <row r="3" spans="1:4" ht="22.5" customHeight="1" x14ac:dyDescent="0.25">
      <c r="A3" s="209" t="s">
        <v>706</v>
      </c>
      <c r="B3" s="210"/>
      <c r="C3" s="210"/>
      <c r="D3" s="210"/>
    </row>
    <row r="4" spans="1:4" ht="48.75" customHeight="1" x14ac:dyDescent="0.25">
      <c r="A4" s="212" t="s">
        <v>671</v>
      </c>
      <c r="B4" s="210"/>
      <c r="C4" s="210"/>
      <c r="D4" s="211"/>
    </row>
    <row r="5" spans="1:4" ht="21" customHeight="1" x14ac:dyDescent="0.25">
      <c r="A5" s="56"/>
      <c r="B5" s="57"/>
      <c r="C5" s="57"/>
    </row>
    <row r="6" spans="1:4" x14ac:dyDescent="0.25">
      <c r="A6" s="4" t="s">
        <v>1</v>
      </c>
    </row>
    <row r="7" spans="1:4" ht="33" customHeight="1" x14ac:dyDescent="0.25">
      <c r="A7" s="154" t="s">
        <v>632</v>
      </c>
      <c r="B7" s="3" t="s">
        <v>82</v>
      </c>
      <c r="C7" s="153" t="s">
        <v>27</v>
      </c>
      <c r="D7" s="178" t="s">
        <v>28</v>
      </c>
    </row>
    <row r="8" spans="1:4" x14ac:dyDescent="0.25">
      <c r="A8" s="12" t="s">
        <v>432</v>
      </c>
      <c r="B8" s="5" t="s">
        <v>219</v>
      </c>
      <c r="C8" s="85">
        <v>0</v>
      </c>
      <c r="D8" s="106">
        <v>0</v>
      </c>
    </row>
    <row r="9" spans="1:4" x14ac:dyDescent="0.25">
      <c r="A9" s="19" t="s">
        <v>220</v>
      </c>
      <c r="B9" s="19" t="s">
        <v>219</v>
      </c>
      <c r="C9" s="85">
        <v>0</v>
      </c>
      <c r="D9" s="106">
        <v>0</v>
      </c>
    </row>
    <row r="10" spans="1:4" x14ac:dyDescent="0.25">
      <c r="A10" s="19" t="s">
        <v>221</v>
      </c>
      <c r="B10" s="19" t="s">
        <v>219</v>
      </c>
      <c r="C10" s="85">
        <v>0</v>
      </c>
      <c r="D10" s="106">
        <v>0</v>
      </c>
    </row>
    <row r="11" spans="1:4" ht="30" x14ac:dyDescent="0.25">
      <c r="A11" s="12" t="s">
        <v>222</v>
      </c>
      <c r="B11" s="5" t="s">
        <v>223</v>
      </c>
      <c r="C11" s="85">
        <v>0</v>
      </c>
      <c r="D11" s="106">
        <v>0</v>
      </c>
    </row>
    <row r="12" spans="1:4" x14ac:dyDescent="0.25">
      <c r="A12" s="12" t="s">
        <v>431</v>
      </c>
      <c r="B12" s="5" t="s">
        <v>224</v>
      </c>
      <c r="C12" s="106">
        <v>0</v>
      </c>
      <c r="D12" s="106">
        <v>0</v>
      </c>
    </row>
    <row r="13" spans="1:4" x14ac:dyDescent="0.25">
      <c r="A13" s="19" t="s">
        <v>220</v>
      </c>
      <c r="B13" s="19" t="s">
        <v>224</v>
      </c>
      <c r="C13" s="85">
        <v>0</v>
      </c>
      <c r="D13" s="106">
        <v>0</v>
      </c>
    </row>
    <row r="14" spans="1:4" x14ac:dyDescent="0.25">
      <c r="A14" s="19" t="s">
        <v>221</v>
      </c>
      <c r="B14" s="19" t="s">
        <v>225</v>
      </c>
      <c r="C14" s="85">
        <v>0</v>
      </c>
      <c r="D14" s="106">
        <v>0</v>
      </c>
    </row>
    <row r="15" spans="1:4" s="87" customFormat="1" x14ac:dyDescent="0.25">
      <c r="A15" s="11" t="s">
        <v>430</v>
      </c>
      <c r="B15" s="7" t="s">
        <v>226</v>
      </c>
      <c r="C15" s="88">
        <v>0</v>
      </c>
      <c r="D15" s="118">
        <v>0</v>
      </c>
    </row>
    <row r="16" spans="1:4" x14ac:dyDescent="0.25">
      <c r="A16" s="21" t="s">
        <v>435</v>
      </c>
      <c r="B16" s="5" t="s">
        <v>227</v>
      </c>
      <c r="C16" s="85">
        <v>0</v>
      </c>
      <c r="D16" s="106">
        <v>0</v>
      </c>
    </row>
    <row r="17" spans="1:4" x14ac:dyDescent="0.25">
      <c r="A17" s="19" t="s">
        <v>228</v>
      </c>
      <c r="B17" s="19" t="s">
        <v>227</v>
      </c>
      <c r="C17" s="85">
        <v>0</v>
      </c>
      <c r="D17" s="106">
        <v>0</v>
      </c>
    </row>
    <row r="18" spans="1:4" x14ac:dyDescent="0.25">
      <c r="A18" s="19" t="s">
        <v>229</v>
      </c>
      <c r="B18" s="19" t="s">
        <v>227</v>
      </c>
      <c r="C18" s="85">
        <v>0</v>
      </c>
      <c r="D18" s="106">
        <v>0</v>
      </c>
    </row>
    <row r="19" spans="1:4" x14ac:dyDescent="0.25">
      <c r="A19" s="21" t="s">
        <v>436</v>
      </c>
      <c r="B19" s="5" t="s">
        <v>230</v>
      </c>
      <c r="C19" s="85">
        <v>0</v>
      </c>
      <c r="D19" s="106">
        <v>0</v>
      </c>
    </row>
    <row r="20" spans="1:4" x14ac:dyDescent="0.25">
      <c r="A20" s="19" t="s">
        <v>221</v>
      </c>
      <c r="B20" s="19" t="s">
        <v>230</v>
      </c>
      <c r="C20" s="85">
        <v>0</v>
      </c>
      <c r="D20" s="106">
        <v>0</v>
      </c>
    </row>
    <row r="21" spans="1:4" x14ac:dyDescent="0.25">
      <c r="A21" s="13" t="s">
        <v>231</v>
      </c>
      <c r="B21" s="5" t="s">
        <v>232</v>
      </c>
      <c r="C21" s="85">
        <v>0</v>
      </c>
      <c r="D21" s="106">
        <v>0</v>
      </c>
    </row>
    <row r="22" spans="1:4" x14ac:dyDescent="0.25">
      <c r="A22" s="13" t="s">
        <v>437</v>
      </c>
      <c r="B22" s="5" t="s">
        <v>233</v>
      </c>
      <c r="C22" s="85">
        <v>0</v>
      </c>
      <c r="D22" s="106">
        <v>0</v>
      </c>
    </row>
    <row r="23" spans="1:4" x14ac:dyDescent="0.25">
      <c r="A23" s="19" t="s">
        <v>229</v>
      </c>
      <c r="B23" s="19" t="s">
        <v>233</v>
      </c>
      <c r="C23" s="85">
        <v>0</v>
      </c>
      <c r="D23" s="106">
        <v>0</v>
      </c>
    </row>
    <row r="24" spans="1:4" x14ac:dyDescent="0.25">
      <c r="A24" s="19" t="s">
        <v>221</v>
      </c>
      <c r="B24" s="19" t="s">
        <v>233</v>
      </c>
      <c r="C24" s="85">
        <v>0</v>
      </c>
      <c r="D24" s="106">
        <v>0</v>
      </c>
    </row>
    <row r="25" spans="1:4" s="87" customFormat="1" x14ac:dyDescent="0.25">
      <c r="A25" s="22" t="s">
        <v>433</v>
      </c>
      <c r="B25" s="7" t="s">
        <v>234</v>
      </c>
      <c r="C25" s="88">
        <v>0</v>
      </c>
      <c r="D25" s="118">
        <v>0</v>
      </c>
    </row>
    <row r="26" spans="1:4" x14ac:dyDescent="0.25">
      <c r="A26" s="21" t="s">
        <v>235</v>
      </c>
      <c r="B26" s="5" t="s">
        <v>236</v>
      </c>
      <c r="C26" s="85">
        <v>0</v>
      </c>
      <c r="D26" s="106">
        <v>0</v>
      </c>
    </row>
    <row r="27" spans="1:4" x14ac:dyDescent="0.25">
      <c r="A27" s="21" t="s">
        <v>237</v>
      </c>
      <c r="B27" s="5" t="s">
        <v>238</v>
      </c>
      <c r="C27" s="85">
        <v>930271</v>
      </c>
      <c r="D27" s="106">
        <v>0</v>
      </c>
    </row>
    <row r="28" spans="1:4" x14ac:dyDescent="0.25">
      <c r="A28" s="21" t="s">
        <v>241</v>
      </c>
      <c r="B28" s="5" t="s">
        <v>242</v>
      </c>
      <c r="C28" s="85">
        <v>0</v>
      </c>
      <c r="D28" s="106">
        <v>0</v>
      </c>
    </row>
    <row r="29" spans="1:4" x14ac:dyDescent="0.25">
      <c r="A29" s="21" t="s">
        <v>243</v>
      </c>
      <c r="B29" s="5" t="s">
        <v>244</v>
      </c>
      <c r="C29" s="85">
        <v>0</v>
      </c>
      <c r="D29" s="106">
        <v>0</v>
      </c>
    </row>
    <row r="30" spans="1:4" x14ac:dyDescent="0.25">
      <c r="A30" s="21" t="s">
        <v>245</v>
      </c>
      <c r="B30" s="5" t="s">
        <v>246</v>
      </c>
      <c r="C30" s="85">
        <v>0</v>
      </c>
      <c r="D30" s="106">
        <v>0</v>
      </c>
    </row>
    <row r="31" spans="1:4" s="87" customFormat="1" x14ac:dyDescent="0.25">
      <c r="A31" s="40" t="s">
        <v>434</v>
      </c>
      <c r="B31" s="41" t="s">
        <v>247</v>
      </c>
      <c r="C31" s="88">
        <f>C15+C25+C26+C27+C28+C29+C30</f>
        <v>930271</v>
      </c>
      <c r="D31" s="118">
        <v>0</v>
      </c>
    </row>
    <row r="32" spans="1:4" x14ac:dyDescent="0.25">
      <c r="A32" s="21" t="s">
        <v>248</v>
      </c>
      <c r="B32" s="5" t="s">
        <v>249</v>
      </c>
      <c r="C32" s="85">
        <v>0</v>
      </c>
      <c r="D32" s="106">
        <v>0</v>
      </c>
    </row>
    <row r="33" spans="1:4" x14ac:dyDescent="0.25">
      <c r="A33" s="12" t="s">
        <v>250</v>
      </c>
      <c r="B33" s="5" t="s">
        <v>251</v>
      </c>
      <c r="C33" s="85">
        <v>0</v>
      </c>
      <c r="D33" s="106">
        <v>0</v>
      </c>
    </row>
    <row r="34" spans="1:4" x14ac:dyDescent="0.25">
      <c r="A34" s="21" t="s">
        <v>438</v>
      </c>
      <c r="B34" s="5" t="s">
        <v>252</v>
      </c>
      <c r="C34" s="85">
        <v>0</v>
      </c>
      <c r="D34" s="106">
        <v>0</v>
      </c>
    </row>
    <row r="35" spans="1:4" x14ac:dyDescent="0.25">
      <c r="A35" s="19" t="s">
        <v>221</v>
      </c>
      <c r="B35" s="19" t="s">
        <v>252</v>
      </c>
      <c r="C35" s="85">
        <v>0</v>
      </c>
      <c r="D35" s="106">
        <v>0</v>
      </c>
    </row>
    <row r="36" spans="1:4" x14ac:dyDescent="0.25">
      <c r="A36" s="21" t="s">
        <v>439</v>
      </c>
      <c r="B36" s="5" t="s">
        <v>253</v>
      </c>
      <c r="C36" s="85">
        <v>0</v>
      </c>
      <c r="D36" s="106">
        <v>0</v>
      </c>
    </row>
    <row r="37" spans="1:4" x14ac:dyDescent="0.25">
      <c r="A37" s="19" t="s">
        <v>254</v>
      </c>
      <c r="B37" s="19" t="s">
        <v>253</v>
      </c>
      <c r="C37" s="85">
        <v>0</v>
      </c>
      <c r="D37" s="106">
        <v>0</v>
      </c>
    </row>
    <row r="38" spans="1:4" x14ac:dyDescent="0.25">
      <c r="A38" s="19" t="s">
        <v>255</v>
      </c>
      <c r="B38" s="19" t="s">
        <v>253</v>
      </c>
      <c r="C38" s="85">
        <v>0</v>
      </c>
      <c r="D38" s="106">
        <v>0</v>
      </c>
    </row>
    <row r="39" spans="1:4" x14ac:dyDescent="0.25">
      <c r="A39" s="19" t="s">
        <v>256</v>
      </c>
      <c r="B39" s="19" t="s">
        <v>253</v>
      </c>
      <c r="C39" s="85">
        <v>0</v>
      </c>
      <c r="D39" s="106">
        <v>0</v>
      </c>
    </row>
    <row r="40" spans="1:4" x14ac:dyDescent="0.25">
      <c r="A40" s="19" t="s">
        <v>221</v>
      </c>
      <c r="B40" s="19" t="s">
        <v>253</v>
      </c>
      <c r="C40" s="85">
        <v>0</v>
      </c>
      <c r="D40" s="106">
        <v>0</v>
      </c>
    </row>
    <row r="41" spans="1:4" s="87" customFormat="1" x14ac:dyDescent="0.25">
      <c r="A41" s="40" t="s">
        <v>440</v>
      </c>
      <c r="B41" s="41" t="s">
        <v>257</v>
      </c>
      <c r="C41" s="88">
        <v>0</v>
      </c>
      <c r="D41" s="118">
        <v>0</v>
      </c>
    </row>
    <row r="44" spans="1:4" ht="25.5" x14ac:dyDescent="0.25">
      <c r="A44" s="38" t="s">
        <v>632</v>
      </c>
      <c r="B44" s="3" t="s">
        <v>82</v>
      </c>
      <c r="C44" s="177" t="s">
        <v>27</v>
      </c>
      <c r="D44" s="177" t="s">
        <v>28</v>
      </c>
    </row>
    <row r="45" spans="1:4" x14ac:dyDescent="0.25">
      <c r="A45" s="21" t="s">
        <v>501</v>
      </c>
      <c r="B45" s="5" t="s">
        <v>343</v>
      </c>
      <c r="C45" s="26">
        <v>0</v>
      </c>
      <c r="D45" s="179">
        <v>0</v>
      </c>
    </row>
    <row r="46" spans="1:4" x14ac:dyDescent="0.25">
      <c r="A46" s="47" t="s">
        <v>220</v>
      </c>
      <c r="B46" s="47" t="s">
        <v>343</v>
      </c>
      <c r="C46" s="26">
        <v>0</v>
      </c>
      <c r="D46" s="179">
        <v>0</v>
      </c>
    </row>
    <row r="47" spans="1:4" ht="30" x14ac:dyDescent="0.25">
      <c r="A47" s="12" t="s">
        <v>344</v>
      </c>
      <c r="B47" s="5" t="s">
        <v>345</v>
      </c>
      <c r="C47" s="26">
        <v>0</v>
      </c>
      <c r="D47" s="179">
        <v>0</v>
      </c>
    </row>
    <row r="48" spans="1:4" x14ac:dyDescent="0.25">
      <c r="A48" s="21" t="s">
        <v>549</v>
      </c>
      <c r="B48" s="5" t="s">
        <v>346</v>
      </c>
      <c r="C48" s="26">
        <v>0</v>
      </c>
      <c r="D48" s="179">
        <v>0</v>
      </c>
    </row>
    <row r="49" spans="1:4" x14ac:dyDescent="0.25">
      <c r="A49" s="47" t="s">
        <v>220</v>
      </c>
      <c r="B49" s="47" t="s">
        <v>346</v>
      </c>
      <c r="C49" s="26">
        <v>0</v>
      </c>
      <c r="D49" s="179">
        <v>0</v>
      </c>
    </row>
    <row r="50" spans="1:4" s="87" customFormat="1" x14ac:dyDescent="0.25">
      <c r="A50" s="11" t="s">
        <v>521</v>
      </c>
      <c r="B50" s="7" t="s">
        <v>347</v>
      </c>
      <c r="C50" s="91">
        <v>0</v>
      </c>
      <c r="D50" s="180">
        <v>0</v>
      </c>
    </row>
    <row r="51" spans="1:4" x14ac:dyDescent="0.25">
      <c r="A51" s="12" t="s">
        <v>550</v>
      </c>
      <c r="B51" s="5" t="s">
        <v>348</v>
      </c>
      <c r="C51" s="26">
        <v>0</v>
      </c>
      <c r="D51" s="179">
        <v>0</v>
      </c>
    </row>
    <row r="52" spans="1:4" x14ac:dyDescent="0.25">
      <c r="A52" s="47" t="s">
        <v>228</v>
      </c>
      <c r="B52" s="47" t="s">
        <v>348</v>
      </c>
      <c r="C52" s="26">
        <v>0</v>
      </c>
      <c r="D52" s="179">
        <v>0</v>
      </c>
    </row>
    <row r="53" spans="1:4" x14ac:dyDescent="0.25">
      <c r="A53" s="21" t="s">
        <v>349</v>
      </c>
      <c r="B53" s="5" t="s">
        <v>350</v>
      </c>
      <c r="C53" s="26">
        <v>0</v>
      </c>
      <c r="D53" s="179">
        <v>0</v>
      </c>
    </row>
    <row r="54" spans="1:4" x14ac:dyDescent="0.25">
      <c r="A54" s="13" t="s">
        <v>551</v>
      </c>
      <c r="B54" s="5" t="s">
        <v>351</v>
      </c>
      <c r="C54" s="26">
        <v>0</v>
      </c>
      <c r="D54" s="179">
        <v>0</v>
      </c>
    </row>
    <row r="55" spans="1:4" x14ac:dyDescent="0.25">
      <c r="A55" s="47" t="s">
        <v>229</v>
      </c>
      <c r="B55" s="47" t="s">
        <v>351</v>
      </c>
      <c r="C55" s="26">
        <v>0</v>
      </c>
      <c r="D55" s="179">
        <v>0</v>
      </c>
    </row>
    <row r="56" spans="1:4" x14ac:dyDescent="0.25">
      <c r="A56" s="21" t="s">
        <v>352</v>
      </c>
      <c r="B56" s="5" t="s">
        <v>353</v>
      </c>
      <c r="C56" s="26">
        <v>0</v>
      </c>
      <c r="D56" s="179">
        <v>0</v>
      </c>
    </row>
    <row r="57" spans="1:4" s="87" customFormat="1" x14ac:dyDescent="0.25">
      <c r="A57" s="22" t="s">
        <v>522</v>
      </c>
      <c r="B57" s="7" t="s">
        <v>354</v>
      </c>
      <c r="C57" s="91">
        <v>0</v>
      </c>
      <c r="D57" s="180">
        <v>0</v>
      </c>
    </row>
    <row r="58" spans="1:4" s="87" customFormat="1" x14ac:dyDescent="0.25">
      <c r="A58" s="22" t="s">
        <v>358</v>
      </c>
      <c r="B58" s="7" t="s">
        <v>359</v>
      </c>
      <c r="C58" s="91">
        <v>0</v>
      </c>
      <c r="D58" s="180">
        <v>0</v>
      </c>
    </row>
    <row r="59" spans="1:4" s="87" customFormat="1" x14ac:dyDescent="0.25">
      <c r="A59" s="22" t="s">
        <v>360</v>
      </c>
      <c r="B59" s="7" t="s">
        <v>361</v>
      </c>
      <c r="C59" s="91">
        <v>0</v>
      </c>
      <c r="D59" s="180">
        <v>0</v>
      </c>
    </row>
    <row r="60" spans="1:4" s="87" customFormat="1" x14ac:dyDescent="0.25">
      <c r="A60" s="22" t="s">
        <v>364</v>
      </c>
      <c r="B60" s="7" t="s">
        <v>365</v>
      </c>
      <c r="C60" s="91">
        <v>0</v>
      </c>
      <c r="D60" s="180">
        <v>0</v>
      </c>
    </row>
    <row r="61" spans="1:4" s="87" customFormat="1" x14ac:dyDescent="0.25">
      <c r="A61" s="11" t="s">
        <v>0</v>
      </c>
      <c r="B61" s="7" t="s">
        <v>366</v>
      </c>
      <c r="C61" s="91">
        <v>0</v>
      </c>
      <c r="D61" s="180">
        <v>0</v>
      </c>
    </row>
    <row r="62" spans="1:4" s="87" customFormat="1" x14ac:dyDescent="0.25">
      <c r="A62" s="15" t="s">
        <v>367</v>
      </c>
      <c r="B62" s="7" t="s">
        <v>366</v>
      </c>
      <c r="C62" s="91">
        <v>0</v>
      </c>
      <c r="D62" s="180">
        <v>0</v>
      </c>
    </row>
    <row r="63" spans="1:4" s="87" customFormat="1" x14ac:dyDescent="0.25">
      <c r="A63" s="75" t="s">
        <v>524</v>
      </c>
      <c r="B63" s="41" t="s">
        <v>368</v>
      </c>
      <c r="C63" s="91">
        <v>0</v>
      </c>
      <c r="D63" s="180">
        <v>0</v>
      </c>
    </row>
    <row r="64" spans="1:4" x14ac:dyDescent="0.25">
      <c r="A64" s="12" t="s">
        <v>369</v>
      </c>
      <c r="B64" s="5" t="s">
        <v>370</v>
      </c>
      <c r="C64" s="26">
        <v>0</v>
      </c>
      <c r="D64" s="179">
        <v>0</v>
      </c>
    </row>
    <row r="65" spans="1:4" x14ac:dyDescent="0.25">
      <c r="A65" s="13" t="s">
        <v>371</v>
      </c>
      <c r="B65" s="5" t="s">
        <v>372</v>
      </c>
      <c r="C65" s="26">
        <v>0</v>
      </c>
      <c r="D65" s="179">
        <v>0</v>
      </c>
    </row>
    <row r="66" spans="1:4" x14ac:dyDescent="0.25">
      <c r="A66" s="21" t="s">
        <v>373</v>
      </c>
      <c r="B66" s="5" t="s">
        <v>374</v>
      </c>
      <c r="C66" s="26">
        <v>0</v>
      </c>
      <c r="D66" s="179">
        <v>0</v>
      </c>
    </row>
    <row r="67" spans="1:4" x14ac:dyDescent="0.25">
      <c r="A67" s="21" t="s">
        <v>506</v>
      </c>
      <c r="B67" s="5" t="s">
        <v>375</v>
      </c>
      <c r="C67" s="26">
        <v>0</v>
      </c>
      <c r="D67" s="179">
        <v>0</v>
      </c>
    </row>
    <row r="68" spans="1:4" x14ac:dyDescent="0.25">
      <c r="A68" s="47" t="s">
        <v>254</v>
      </c>
      <c r="B68" s="47" t="s">
        <v>375</v>
      </c>
      <c r="C68" s="26">
        <v>0</v>
      </c>
      <c r="D68" s="179">
        <v>0</v>
      </c>
    </row>
    <row r="69" spans="1:4" x14ac:dyDescent="0.25">
      <c r="A69" s="47" t="s">
        <v>255</v>
      </c>
      <c r="B69" s="47" t="s">
        <v>375</v>
      </c>
      <c r="C69" s="26">
        <v>0</v>
      </c>
      <c r="D69" s="179">
        <v>0</v>
      </c>
    </row>
    <row r="70" spans="1:4" x14ac:dyDescent="0.25">
      <c r="A70" s="48" t="s">
        <v>256</v>
      </c>
      <c r="B70" s="48" t="s">
        <v>375</v>
      </c>
      <c r="C70" s="26">
        <v>0</v>
      </c>
      <c r="D70" s="179">
        <v>0</v>
      </c>
    </row>
    <row r="71" spans="1:4" s="87" customFormat="1" x14ac:dyDescent="0.25">
      <c r="A71" s="40" t="s">
        <v>525</v>
      </c>
      <c r="B71" s="41" t="s">
        <v>376</v>
      </c>
      <c r="C71" s="91">
        <v>0</v>
      </c>
      <c r="D71" s="180">
        <v>0</v>
      </c>
    </row>
  </sheetData>
  <mergeCells count="2"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N188"/>
  <sheetViews>
    <sheetView zoomScale="92" zoomScaleNormal="92" workbookViewId="0">
      <selection activeCell="C2" sqref="C2"/>
    </sheetView>
  </sheetViews>
  <sheetFormatPr defaultRowHeight="15" x14ac:dyDescent="0.25"/>
  <cols>
    <col min="1" max="1" width="105.140625" customWidth="1"/>
    <col min="3" max="3" width="14.28515625" bestFit="1" customWidth="1"/>
    <col min="4" max="4" width="10.85546875" customWidth="1"/>
    <col min="5" max="5" width="11.5703125" customWidth="1"/>
    <col min="6" max="6" width="14.28515625" bestFit="1" customWidth="1"/>
    <col min="7" max="7" width="14.28515625" style="201" bestFit="1" customWidth="1"/>
    <col min="8" max="8" width="10.5703125" style="201" customWidth="1"/>
    <col min="9" max="9" width="9.28515625" style="201" bestFit="1" customWidth="1"/>
    <col min="10" max="11" width="14.28515625" style="201" bestFit="1" customWidth="1"/>
    <col min="12" max="12" width="10.5703125" style="201" bestFit="1" customWidth="1"/>
    <col min="13" max="13" width="9.140625" style="201" bestFit="1" customWidth="1"/>
    <col min="14" max="14" width="14.42578125" style="201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4" x14ac:dyDescent="0.25">
      <c r="C1" s="213" t="s">
        <v>711</v>
      </c>
      <c r="D1" s="213"/>
      <c r="E1" s="213"/>
      <c r="F1" s="213"/>
      <c r="G1" s="213"/>
      <c r="H1" s="213"/>
      <c r="I1" s="213"/>
      <c r="J1" s="213"/>
      <c r="K1" s="213"/>
    </row>
    <row r="3" spans="1:14" ht="21" customHeight="1" x14ac:dyDescent="0.25">
      <c r="A3" s="209" t="s">
        <v>706</v>
      </c>
      <c r="B3" s="210"/>
      <c r="C3" s="210"/>
      <c r="D3" s="210"/>
      <c r="E3" s="210"/>
      <c r="F3" s="211"/>
    </row>
    <row r="4" spans="1:14" ht="18.75" customHeight="1" x14ac:dyDescent="0.25">
      <c r="A4" s="212" t="s">
        <v>660</v>
      </c>
      <c r="B4" s="210"/>
      <c r="C4" s="210"/>
      <c r="D4" s="210"/>
      <c r="E4" s="210"/>
      <c r="F4" s="211"/>
    </row>
    <row r="5" spans="1:14" ht="18" x14ac:dyDescent="0.25">
      <c r="A5" s="97"/>
    </row>
    <row r="6" spans="1:14" x14ac:dyDescent="0.25">
      <c r="A6" s="86" t="s">
        <v>698</v>
      </c>
      <c r="C6" s="208" t="s">
        <v>646</v>
      </c>
      <c r="D6" s="208"/>
      <c r="E6" s="208"/>
      <c r="F6" s="208"/>
      <c r="G6"/>
      <c r="H6"/>
      <c r="I6"/>
      <c r="J6"/>
      <c r="K6"/>
      <c r="L6"/>
      <c r="M6"/>
      <c r="N6"/>
    </row>
    <row r="7" spans="1:14" ht="45" x14ac:dyDescent="0.25">
      <c r="A7" s="2" t="s">
        <v>81</v>
      </c>
      <c r="B7" s="3" t="s">
        <v>82</v>
      </c>
      <c r="C7" s="104" t="s">
        <v>581</v>
      </c>
      <c r="D7" s="104" t="s">
        <v>582</v>
      </c>
      <c r="E7" s="104" t="s">
        <v>40</v>
      </c>
      <c r="F7" s="203" t="s">
        <v>24</v>
      </c>
      <c r="G7"/>
      <c r="H7"/>
      <c r="I7"/>
      <c r="J7"/>
      <c r="K7"/>
      <c r="L7"/>
      <c r="M7"/>
      <c r="N7"/>
    </row>
    <row r="8" spans="1:14" ht="15.75" customHeight="1" x14ac:dyDescent="0.25">
      <c r="A8" s="27" t="s">
        <v>83</v>
      </c>
      <c r="B8" s="28" t="s">
        <v>84</v>
      </c>
      <c r="C8" s="159">
        <v>6750000</v>
      </c>
      <c r="D8" s="160">
        <v>0</v>
      </c>
      <c r="E8" s="160">
        <v>0</v>
      </c>
      <c r="F8" s="159">
        <f>SUM(C8:E8)</f>
        <v>6750000</v>
      </c>
      <c r="G8"/>
      <c r="H8"/>
      <c r="I8"/>
      <c r="J8"/>
      <c r="K8"/>
      <c r="L8"/>
      <c r="M8"/>
      <c r="N8"/>
    </row>
    <row r="9" spans="1:14" ht="15.75" customHeight="1" x14ac:dyDescent="0.25">
      <c r="A9" s="27" t="s">
        <v>85</v>
      </c>
      <c r="B9" s="29" t="s">
        <v>86</v>
      </c>
      <c r="C9" s="159">
        <v>0</v>
      </c>
      <c r="D9" s="160">
        <v>0</v>
      </c>
      <c r="E9" s="160">
        <v>0</v>
      </c>
      <c r="F9" s="159">
        <f t="shared" ref="F9:F72" si="0">SUM(C9:E9)</f>
        <v>0</v>
      </c>
      <c r="G9"/>
      <c r="H9"/>
      <c r="I9"/>
      <c r="J9"/>
      <c r="K9"/>
      <c r="L9"/>
      <c r="M9"/>
      <c r="N9"/>
    </row>
    <row r="10" spans="1:14" ht="15.75" customHeight="1" x14ac:dyDescent="0.25">
      <c r="A10" s="27" t="s">
        <v>87</v>
      </c>
      <c r="B10" s="29" t="s">
        <v>88</v>
      </c>
      <c r="C10" s="159">
        <v>1715000</v>
      </c>
      <c r="D10" s="160">
        <v>0</v>
      </c>
      <c r="E10" s="160">
        <v>0</v>
      </c>
      <c r="F10" s="159">
        <f t="shared" si="0"/>
        <v>1715000</v>
      </c>
      <c r="G10"/>
      <c r="H10"/>
      <c r="I10"/>
      <c r="J10"/>
      <c r="K10"/>
      <c r="L10"/>
      <c r="M10"/>
      <c r="N10"/>
    </row>
    <row r="11" spans="1:14" ht="15.75" customHeight="1" x14ac:dyDescent="0.25">
      <c r="A11" s="30" t="s">
        <v>89</v>
      </c>
      <c r="B11" s="29" t="s">
        <v>90</v>
      </c>
      <c r="C11" s="159">
        <v>0</v>
      </c>
      <c r="D11" s="160">
        <v>0</v>
      </c>
      <c r="E11" s="160">
        <v>0</v>
      </c>
      <c r="F11" s="159">
        <f t="shared" si="0"/>
        <v>0</v>
      </c>
      <c r="G11"/>
      <c r="H11"/>
      <c r="I11"/>
      <c r="J11"/>
      <c r="K11"/>
      <c r="L11"/>
      <c r="M11"/>
      <c r="N11"/>
    </row>
    <row r="12" spans="1:14" ht="15.75" customHeight="1" x14ac:dyDescent="0.25">
      <c r="A12" s="30" t="s">
        <v>91</v>
      </c>
      <c r="B12" s="29" t="s">
        <v>92</v>
      </c>
      <c r="C12" s="159">
        <v>0</v>
      </c>
      <c r="D12" s="160">
        <v>0</v>
      </c>
      <c r="E12" s="160">
        <v>0</v>
      </c>
      <c r="F12" s="159">
        <f t="shared" si="0"/>
        <v>0</v>
      </c>
      <c r="G12"/>
      <c r="H12"/>
      <c r="I12"/>
      <c r="J12"/>
      <c r="K12"/>
      <c r="L12"/>
      <c r="M12"/>
      <c r="N12"/>
    </row>
    <row r="13" spans="1:14" ht="15.75" customHeight="1" x14ac:dyDescent="0.25">
      <c r="A13" s="30" t="s">
        <v>93</v>
      </c>
      <c r="B13" s="29" t="s">
        <v>94</v>
      </c>
      <c r="C13" s="159">
        <v>0</v>
      </c>
      <c r="D13" s="160">
        <v>0</v>
      </c>
      <c r="E13" s="160">
        <v>0</v>
      </c>
      <c r="F13" s="159">
        <f t="shared" si="0"/>
        <v>0</v>
      </c>
      <c r="G13"/>
      <c r="H13"/>
      <c r="I13"/>
      <c r="J13"/>
      <c r="K13"/>
      <c r="L13"/>
      <c r="M13"/>
      <c r="N13"/>
    </row>
    <row r="14" spans="1:14" ht="15.75" customHeight="1" x14ac:dyDescent="0.25">
      <c r="A14" s="30" t="s">
        <v>95</v>
      </c>
      <c r="B14" s="29" t="s">
        <v>96</v>
      </c>
      <c r="C14" s="159">
        <v>0</v>
      </c>
      <c r="D14" s="160">
        <v>0</v>
      </c>
      <c r="E14" s="160">
        <v>0</v>
      </c>
      <c r="F14" s="159">
        <f t="shared" si="0"/>
        <v>0</v>
      </c>
      <c r="G14"/>
      <c r="H14"/>
      <c r="I14"/>
      <c r="J14"/>
      <c r="K14"/>
      <c r="L14"/>
      <c r="M14"/>
      <c r="N14"/>
    </row>
    <row r="15" spans="1:14" ht="15.75" customHeight="1" x14ac:dyDescent="0.25">
      <c r="A15" s="30" t="s">
        <v>97</v>
      </c>
      <c r="B15" s="29" t="s">
        <v>98</v>
      </c>
      <c r="C15" s="159">
        <v>0</v>
      </c>
      <c r="D15" s="160">
        <v>0</v>
      </c>
      <c r="E15" s="160">
        <v>0</v>
      </c>
      <c r="F15" s="159">
        <f t="shared" si="0"/>
        <v>0</v>
      </c>
      <c r="G15"/>
      <c r="H15"/>
      <c r="I15"/>
      <c r="J15"/>
      <c r="K15"/>
      <c r="L15"/>
      <c r="M15"/>
      <c r="N15"/>
    </row>
    <row r="16" spans="1:14" ht="15.75" customHeight="1" x14ac:dyDescent="0.25">
      <c r="A16" s="5" t="s">
        <v>99</v>
      </c>
      <c r="B16" s="29" t="s">
        <v>100</v>
      </c>
      <c r="C16" s="159">
        <v>0</v>
      </c>
      <c r="D16" s="160">
        <v>0</v>
      </c>
      <c r="E16" s="160">
        <v>0</v>
      </c>
      <c r="F16" s="159">
        <f t="shared" si="0"/>
        <v>0</v>
      </c>
      <c r="G16"/>
      <c r="H16"/>
      <c r="I16"/>
      <c r="J16"/>
      <c r="K16"/>
      <c r="L16"/>
      <c r="M16"/>
      <c r="N16"/>
    </row>
    <row r="17" spans="1:14" ht="15.75" customHeight="1" x14ac:dyDescent="0.25">
      <c r="A17" s="5" t="s">
        <v>101</v>
      </c>
      <c r="B17" s="29" t="s">
        <v>102</v>
      </c>
      <c r="C17" s="159">
        <v>0</v>
      </c>
      <c r="D17" s="160">
        <v>0</v>
      </c>
      <c r="E17" s="160">
        <v>0</v>
      </c>
      <c r="F17" s="159">
        <f t="shared" si="0"/>
        <v>0</v>
      </c>
      <c r="G17"/>
      <c r="H17"/>
      <c r="I17"/>
      <c r="J17"/>
      <c r="K17"/>
      <c r="L17"/>
      <c r="M17"/>
      <c r="N17"/>
    </row>
    <row r="18" spans="1:14" ht="15.75" customHeight="1" x14ac:dyDescent="0.25">
      <c r="A18" s="5" t="s">
        <v>103</v>
      </c>
      <c r="B18" s="29" t="s">
        <v>104</v>
      </c>
      <c r="C18" s="159">
        <v>0</v>
      </c>
      <c r="D18" s="160">
        <v>0</v>
      </c>
      <c r="E18" s="160">
        <v>0</v>
      </c>
      <c r="F18" s="159">
        <f t="shared" si="0"/>
        <v>0</v>
      </c>
      <c r="G18"/>
      <c r="H18"/>
      <c r="I18"/>
      <c r="J18"/>
      <c r="K18"/>
      <c r="L18"/>
      <c r="M18"/>
      <c r="N18"/>
    </row>
    <row r="19" spans="1:14" ht="15.75" customHeight="1" x14ac:dyDescent="0.25">
      <c r="A19" s="5" t="s">
        <v>105</v>
      </c>
      <c r="B19" s="29" t="s">
        <v>106</v>
      </c>
      <c r="C19" s="159">
        <v>0</v>
      </c>
      <c r="D19" s="160">
        <v>0</v>
      </c>
      <c r="E19" s="160">
        <v>0</v>
      </c>
      <c r="F19" s="159">
        <f t="shared" si="0"/>
        <v>0</v>
      </c>
      <c r="G19"/>
      <c r="H19"/>
      <c r="I19"/>
      <c r="J19"/>
      <c r="K19"/>
      <c r="L19"/>
      <c r="M19"/>
      <c r="N19"/>
    </row>
    <row r="20" spans="1:14" ht="15.75" customHeight="1" x14ac:dyDescent="0.25">
      <c r="A20" s="5" t="s">
        <v>441</v>
      </c>
      <c r="B20" s="29" t="s">
        <v>107</v>
      </c>
      <c r="C20" s="159">
        <v>80000</v>
      </c>
      <c r="D20" s="160">
        <v>0</v>
      </c>
      <c r="E20" s="160">
        <v>0</v>
      </c>
      <c r="F20" s="159">
        <f t="shared" si="0"/>
        <v>80000</v>
      </c>
      <c r="G20"/>
      <c r="H20"/>
      <c r="I20"/>
      <c r="J20"/>
      <c r="K20"/>
      <c r="L20"/>
      <c r="M20"/>
      <c r="N20"/>
    </row>
    <row r="21" spans="1:14" s="87" customFormat="1" ht="15.75" customHeight="1" x14ac:dyDescent="0.25">
      <c r="A21" s="31" t="s">
        <v>380</v>
      </c>
      <c r="B21" s="32" t="s">
        <v>108</v>
      </c>
      <c r="C21" s="157">
        <f>SUM(C8:C20)</f>
        <v>8545000</v>
      </c>
      <c r="D21" s="157">
        <f t="shared" ref="D21:E21" si="1">SUM(D8:D20)</f>
        <v>0</v>
      </c>
      <c r="E21" s="157">
        <f t="shared" si="1"/>
        <v>0</v>
      </c>
      <c r="F21" s="159">
        <f t="shared" si="0"/>
        <v>8545000</v>
      </c>
    </row>
    <row r="22" spans="1:14" ht="15.75" customHeight="1" x14ac:dyDescent="0.25">
      <c r="A22" s="5" t="s">
        <v>109</v>
      </c>
      <c r="B22" s="29" t="s">
        <v>110</v>
      </c>
      <c r="C22" s="159">
        <v>2070000</v>
      </c>
      <c r="D22" s="160">
        <v>0</v>
      </c>
      <c r="E22" s="160">
        <v>0</v>
      </c>
      <c r="F22" s="159">
        <f t="shared" si="0"/>
        <v>2070000</v>
      </c>
      <c r="G22"/>
      <c r="H22"/>
      <c r="I22"/>
      <c r="J22"/>
      <c r="K22"/>
      <c r="L22"/>
      <c r="M22"/>
      <c r="N22"/>
    </row>
    <row r="23" spans="1:14" ht="15.75" customHeight="1" x14ac:dyDescent="0.25">
      <c r="A23" s="5" t="s">
        <v>111</v>
      </c>
      <c r="B23" s="29" t="s">
        <v>112</v>
      </c>
      <c r="C23" s="159">
        <v>360000</v>
      </c>
      <c r="D23" s="160">
        <v>0</v>
      </c>
      <c r="E23" s="160">
        <v>0</v>
      </c>
      <c r="F23" s="159">
        <f t="shared" si="0"/>
        <v>360000</v>
      </c>
      <c r="G23"/>
      <c r="H23"/>
      <c r="I23"/>
      <c r="J23"/>
      <c r="K23"/>
      <c r="L23"/>
      <c r="M23"/>
      <c r="N23"/>
    </row>
    <row r="24" spans="1:14" ht="15.75" customHeight="1" x14ac:dyDescent="0.25">
      <c r="A24" s="6" t="s">
        <v>113</v>
      </c>
      <c r="B24" s="29" t="s">
        <v>114</v>
      </c>
      <c r="C24" s="159">
        <v>400000</v>
      </c>
      <c r="D24" s="160">
        <v>0</v>
      </c>
      <c r="E24" s="160">
        <v>0</v>
      </c>
      <c r="F24" s="159">
        <f t="shared" si="0"/>
        <v>400000</v>
      </c>
      <c r="G24"/>
      <c r="H24"/>
      <c r="I24"/>
      <c r="J24"/>
      <c r="K24"/>
      <c r="L24"/>
      <c r="M24"/>
      <c r="N24"/>
    </row>
    <row r="25" spans="1:14" s="87" customFormat="1" ht="15.75" customHeight="1" x14ac:dyDescent="0.25">
      <c r="A25" s="7" t="s">
        <v>381</v>
      </c>
      <c r="B25" s="32" t="s">
        <v>115</v>
      </c>
      <c r="C25" s="157">
        <f>SUM(C22:C24)</f>
        <v>2830000</v>
      </c>
      <c r="D25" s="157">
        <f t="shared" ref="D25:E25" si="2">SUM(D22:D24)</f>
        <v>0</v>
      </c>
      <c r="E25" s="157">
        <f t="shared" si="2"/>
        <v>0</v>
      </c>
      <c r="F25" s="157">
        <f t="shared" si="0"/>
        <v>2830000</v>
      </c>
    </row>
    <row r="26" spans="1:14" s="87" customFormat="1" ht="15.75" customHeight="1" x14ac:dyDescent="0.25">
      <c r="A26" s="45" t="s">
        <v>468</v>
      </c>
      <c r="B26" s="46" t="s">
        <v>116</v>
      </c>
      <c r="C26" s="157">
        <f>C21+C25</f>
        <v>11375000</v>
      </c>
      <c r="D26" s="157">
        <f t="shared" ref="D26:E26" si="3">D21+D25</f>
        <v>0</v>
      </c>
      <c r="E26" s="157">
        <f t="shared" si="3"/>
        <v>0</v>
      </c>
      <c r="F26" s="157">
        <f t="shared" si="0"/>
        <v>11375000</v>
      </c>
    </row>
    <row r="27" spans="1:14" s="87" customFormat="1" ht="15.75" customHeight="1" x14ac:dyDescent="0.25">
      <c r="A27" s="36" t="s">
        <v>442</v>
      </c>
      <c r="B27" s="46" t="s">
        <v>117</v>
      </c>
      <c r="C27" s="157">
        <v>2160000</v>
      </c>
      <c r="D27" s="158">
        <v>0</v>
      </c>
      <c r="E27" s="158">
        <v>0</v>
      </c>
      <c r="F27" s="157">
        <f t="shared" si="0"/>
        <v>2160000</v>
      </c>
    </row>
    <row r="28" spans="1:14" ht="15.75" customHeight="1" x14ac:dyDescent="0.25">
      <c r="A28" s="5" t="s">
        <v>118</v>
      </c>
      <c r="B28" s="29" t="s">
        <v>119</v>
      </c>
      <c r="C28" s="159">
        <v>45000</v>
      </c>
      <c r="D28" s="160">
        <v>0</v>
      </c>
      <c r="E28" s="160">
        <v>0</v>
      </c>
      <c r="F28" s="159">
        <f t="shared" si="0"/>
        <v>45000</v>
      </c>
      <c r="G28"/>
      <c r="H28"/>
      <c r="I28"/>
      <c r="J28"/>
      <c r="K28"/>
      <c r="L28"/>
      <c r="M28"/>
      <c r="N28"/>
    </row>
    <row r="29" spans="1:14" ht="15.75" customHeight="1" x14ac:dyDescent="0.25">
      <c r="A29" s="5" t="s">
        <v>120</v>
      </c>
      <c r="B29" s="29" t="s">
        <v>121</v>
      </c>
      <c r="C29" s="159">
        <v>1500000</v>
      </c>
      <c r="D29" s="160">
        <v>0</v>
      </c>
      <c r="E29" s="160">
        <v>9000</v>
      </c>
      <c r="F29" s="159">
        <f t="shared" si="0"/>
        <v>1509000</v>
      </c>
      <c r="G29"/>
      <c r="H29"/>
      <c r="I29"/>
      <c r="J29"/>
      <c r="K29"/>
      <c r="L29"/>
      <c r="M29"/>
      <c r="N29"/>
    </row>
    <row r="30" spans="1:14" ht="15.75" customHeight="1" x14ac:dyDescent="0.25">
      <c r="A30" s="5" t="s">
        <v>122</v>
      </c>
      <c r="B30" s="29" t="s">
        <v>123</v>
      </c>
      <c r="C30" s="159">
        <v>0</v>
      </c>
      <c r="D30" s="160">
        <v>0</v>
      </c>
      <c r="E30" s="160">
        <v>0</v>
      </c>
      <c r="F30" s="159">
        <f t="shared" si="0"/>
        <v>0</v>
      </c>
      <c r="G30"/>
      <c r="H30"/>
      <c r="I30"/>
      <c r="J30"/>
      <c r="K30"/>
      <c r="L30"/>
      <c r="M30"/>
      <c r="N30"/>
    </row>
    <row r="31" spans="1:14" s="87" customFormat="1" ht="15.75" customHeight="1" x14ac:dyDescent="0.25">
      <c r="A31" s="7" t="s">
        <v>382</v>
      </c>
      <c r="B31" s="32" t="s">
        <v>124</v>
      </c>
      <c r="C31" s="157">
        <f>SUM(C28:C30)</f>
        <v>1545000</v>
      </c>
      <c r="D31" s="157">
        <f t="shared" ref="D31:E31" si="4">SUM(D28:D30)</f>
        <v>0</v>
      </c>
      <c r="E31" s="157">
        <f t="shared" si="4"/>
        <v>9000</v>
      </c>
      <c r="F31" s="157">
        <f t="shared" si="0"/>
        <v>1554000</v>
      </c>
    </row>
    <row r="32" spans="1:14" ht="15.75" customHeight="1" x14ac:dyDescent="0.25">
      <c r="A32" s="5" t="s">
        <v>125</v>
      </c>
      <c r="B32" s="29" t="s">
        <v>126</v>
      </c>
      <c r="C32" s="159">
        <v>70000</v>
      </c>
      <c r="D32" s="160">
        <v>0</v>
      </c>
      <c r="E32" s="160">
        <v>0</v>
      </c>
      <c r="F32" s="159">
        <f t="shared" si="0"/>
        <v>70000</v>
      </c>
      <c r="G32"/>
      <c r="H32"/>
      <c r="I32"/>
      <c r="J32"/>
      <c r="K32"/>
      <c r="L32"/>
      <c r="M32"/>
      <c r="N32"/>
    </row>
    <row r="33" spans="1:14" ht="15.75" customHeight="1" x14ac:dyDescent="0.25">
      <c r="A33" s="5" t="s">
        <v>127</v>
      </c>
      <c r="B33" s="29" t="s">
        <v>128</v>
      </c>
      <c r="C33" s="159">
        <v>210000</v>
      </c>
      <c r="D33" s="160">
        <v>0</v>
      </c>
      <c r="E33" s="160">
        <v>0</v>
      </c>
      <c r="F33" s="159">
        <f t="shared" si="0"/>
        <v>210000</v>
      </c>
      <c r="G33"/>
      <c r="H33"/>
      <c r="I33"/>
      <c r="J33"/>
      <c r="K33"/>
      <c r="L33"/>
      <c r="M33"/>
      <c r="N33"/>
    </row>
    <row r="34" spans="1:14" s="87" customFormat="1" ht="15" customHeight="1" x14ac:dyDescent="0.25">
      <c r="A34" s="7" t="s">
        <v>469</v>
      </c>
      <c r="B34" s="32" t="s">
        <v>129</v>
      </c>
      <c r="C34" s="157">
        <f>SUM(C32:C33)</f>
        <v>280000</v>
      </c>
      <c r="D34" s="157">
        <f t="shared" ref="D34:E34" si="5">SUM(D32:D33)</f>
        <v>0</v>
      </c>
      <c r="E34" s="157">
        <f t="shared" si="5"/>
        <v>0</v>
      </c>
      <c r="F34" s="157">
        <f t="shared" si="0"/>
        <v>280000</v>
      </c>
    </row>
    <row r="35" spans="1:14" ht="15.75" customHeight="1" x14ac:dyDescent="0.25">
      <c r="A35" s="5" t="s">
        <v>130</v>
      </c>
      <c r="B35" s="29" t="s">
        <v>131</v>
      </c>
      <c r="C35" s="159">
        <v>1860000</v>
      </c>
      <c r="D35" s="160">
        <v>0</v>
      </c>
      <c r="E35" s="160">
        <v>0</v>
      </c>
      <c r="F35" s="159">
        <f t="shared" si="0"/>
        <v>1860000</v>
      </c>
      <c r="G35"/>
      <c r="H35"/>
      <c r="I35"/>
      <c r="J35"/>
      <c r="K35"/>
      <c r="L35"/>
      <c r="M35"/>
      <c r="N35"/>
    </row>
    <row r="36" spans="1:14" ht="15.75" customHeight="1" x14ac:dyDescent="0.25">
      <c r="A36" s="5" t="s">
        <v>132</v>
      </c>
      <c r="B36" s="29" t="s">
        <v>133</v>
      </c>
      <c r="C36" s="159">
        <v>0</v>
      </c>
      <c r="D36" s="160">
        <v>0</v>
      </c>
      <c r="E36" s="160">
        <v>0</v>
      </c>
      <c r="F36" s="159">
        <f t="shared" si="0"/>
        <v>0</v>
      </c>
      <c r="G36"/>
      <c r="H36"/>
      <c r="I36"/>
      <c r="J36"/>
      <c r="K36"/>
      <c r="L36"/>
      <c r="M36"/>
      <c r="N36"/>
    </row>
    <row r="37" spans="1:14" ht="15.75" customHeight="1" x14ac:dyDescent="0.25">
      <c r="A37" s="5" t="s">
        <v>443</v>
      </c>
      <c r="B37" s="29" t="s">
        <v>134</v>
      </c>
      <c r="C37" s="159">
        <v>0</v>
      </c>
      <c r="D37" s="160">
        <v>0</v>
      </c>
      <c r="E37" s="160">
        <v>0</v>
      </c>
      <c r="F37" s="159">
        <f t="shared" si="0"/>
        <v>0</v>
      </c>
      <c r="G37"/>
      <c r="H37"/>
      <c r="I37"/>
      <c r="J37"/>
      <c r="K37"/>
      <c r="L37"/>
      <c r="M37"/>
      <c r="N37"/>
    </row>
    <row r="38" spans="1:14" ht="15.75" customHeight="1" x14ac:dyDescent="0.25">
      <c r="A38" s="5" t="s">
        <v>135</v>
      </c>
      <c r="B38" s="29" t="s">
        <v>136</v>
      </c>
      <c r="C38" s="159">
        <v>440000</v>
      </c>
      <c r="D38" s="160">
        <v>0</v>
      </c>
      <c r="E38" s="160">
        <v>0</v>
      </c>
      <c r="F38" s="159">
        <f t="shared" si="0"/>
        <v>440000</v>
      </c>
      <c r="G38"/>
      <c r="H38"/>
      <c r="I38"/>
      <c r="J38"/>
      <c r="K38"/>
      <c r="L38"/>
      <c r="M38"/>
      <c r="N38"/>
    </row>
    <row r="39" spans="1:14" ht="15.75" customHeight="1" x14ac:dyDescent="0.25">
      <c r="A39" s="10" t="s">
        <v>444</v>
      </c>
      <c r="B39" s="29" t="s">
        <v>137</v>
      </c>
      <c r="C39" s="159">
        <v>0</v>
      </c>
      <c r="D39" s="160">
        <v>0</v>
      </c>
      <c r="E39" s="160">
        <v>0</v>
      </c>
      <c r="F39" s="159">
        <f t="shared" si="0"/>
        <v>0</v>
      </c>
      <c r="G39"/>
      <c r="H39"/>
      <c r="I39"/>
      <c r="J39"/>
      <c r="K39"/>
      <c r="L39"/>
      <c r="M39"/>
      <c r="N39"/>
    </row>
    <row r="40" spans="1:14" ht="15.75" customHeight="1" x14ac:dyDescent="0.25">
      <c r="A40" s="6" t="s">
        <v>138</v>
      </c>
      <c r="B40" s="29" t="s">
        <v>139</v>
      </c>
      <c r="C40" s="159">
        <v>500000</v>
      </c>
      <c r="D40" s="160">
        <v>0</v>
      </c>
      <c r="E40" s="160">
        <v>0</v>
      </c>
      <c r="F40" s="159">
        <f t="shared" si="0"/>
        <v>500000</v>
      </c>
      <c r="G40"/>
      <c r="H40"/>
      <c r="I40"/>
      <c r="J40"/>
      <c r="K40"/>
      <c r="L40"/>
      <c r="M40"/>
      <c r="N40"/>
    </row>
    <row r="41" spans="1:14" ht="15.75" customHeight="1" x14ac:dyDescent="0.25">
      <c r="A41" s="5" t="s">
        <v>445</v>
      </c>
      <c r="B41" s="29" t="s">
        <v>140</v>
      </c>
      <c r="C41" s="159">
        <v>2310000</v>
      </c>
      <c r="D41" s="160">
        <v>0</v>
      </c>
      <c r="E41" s="160">
        <v>0</v>
      </c>
      <c r="F41" s="159">
        <f t="shared" si="0"/>
        <v>2310000</v>
      </c>
      <c r="G41"/>
      <c r="H41"/>
      <c r="I41"/>
      <c r="J41"/>
      <c r="K41"/>
      <c r="L41"/>
      <c r="M41"/>
      <c r="N41"/>
    </row>
    <row r="42" spans="1:14" s="87" customFormat="1" ht="15.75" customHeight="1" x14ac:dyDescent="0.25">
      <c r="A42" s="7" t="s">
        <v>383</v>
      </c>
      <c r="B42" s="32" t="s">
        <v>141</v>
      </c>
      <c r="C42" s="157">
        <f>SUM(C35:C41)</f>
        <v>5110000</v>
      </c>
      <c r="D42" s="157">
        <f t="shared" ref="D42:E42" si="6">SUM(D35:D41)</f>
        <v>0</v>
      </c>
      <c r="E42" s="157">
        <f t="shared" si="6"/>
        <v>0</v>
      </c>
      <c r="F42" s="157">
        <f t="shared" si="0"/>
        <v>5110000</v>
      </c>
    </row>
    <row r="43" spans="1:14" ht="15.75" customHeight="1" x14ac:dyDescent="0.25">
      <c r="A43" s="5" t="s">
        <v>142</v>
      </c>
      <c r="B43" s="29" t="s">
        <v>143</v>
      </c>
      <c r="C43" s="159">
        <v>0</v>
      </c>
      <c r="D43" s="160">
        <v>0</v>
      </c>
      <c r="E43" s="160">
        <v>0</v>
      </c>
      <c r="F43" s="159">
        <f t="shared" si="0"/>
        <v>0</v>
      </c>
      <c r="G43"/>
      <c r="H43"/>
      <c r="I43"/>
      <c r="J43"/>
      <c r="K43"/>
      <c r="L43"/>
      <c r="M43"/>
      <c r="N43"/>
    </row>
    <row r="44" spans="1:14" ht="15.75" customHeight="1" x14ac:dyDescent="0.25">
      <c r="A44" s="5" t="s">
        <v>144</v>
      </c>
      <c r="B44" s="29" t="s">
        <v>145</v>
      </c>
      <c r="C44" s="159">
        <v>0</v>
      </c>
      <c r="D44" s="160">
        <v>0</v>
      </c>
      <c r="E44" s="160">
        <v>0</v>
      </c>
      <c r="F44" s="159">
        <f t="shared" si="0"/>
        <v>0</v>
      </c>
      <c r="G44"/>
      <c r="H44"/>
      <c r="I44"/>
      <c r="J44"/>
      <c r="K44"/>
      <c r="L44"/>
      <c r="M44"/>
      <c r="N44"/>
    </row>
    <row r="45" spans="1:14" s="87" customFormat="1" ht="15.75" customHeight="1" x14ac:dyDescent="0.25">
      <c r="A45" s="7" t="s">
        <v>384</v>
      </c>
      <c r="B45" s="32" t="s">
        <v>146</v>
      </c>
      <c r="C45" s="157">
        <v>0</v>
      </c>
      <c r="D45" s="157">
        <f t="shared" ref="D45:E45" si="7">SUM(D43:D44)</f>
        <v>0</v>
      </c>
      <c r="E45" s="157">
        <f t="shared" si="7"/>
        <v>0</v>
      </c>
      <c r="F45" s="157">
        <f t="shared" si="0"/>
        <v>0</v>
      </c>
    </row>
    <row r="46" spans="1:14" ht="15.75" customHeight="1" x14ac:dyDescent="0.25">
      <c r="A46" s="5" t="s">
        <v>147</v>
      </c>
      <c r="B46" s="29" t="s">
        <v>148</v>
      </c>
      <c r="C46" s="159">
        <v>1756000</v>
      </c>
      <c r="D46" s="160">
        <v>0</v>
      </c>
      <c r="E46" s="160">
        <v>1000</v>
      </c>
      <c r="F46" s="159">
        <f t="shared" si="0"/>
        <v>1757000</v>
      </c>
      <c r="G46"/>
      <c r="H46"/>
      <c r="I46"/>
      <c r="J46"/>
      <c r="K46"/>
      <c r="L46"/>
      <c r="M46"/>
      <c r="N46"/>
    </row>
    <row r="47" spans="1:14" ht="15.75" customHeight="1" x14ac:dyDescent="0.25">
      <c r="A47" s="5" t="s">
        <v>149</v>
      </c>
      <c r="B47" s="29" t="s">
        <v>150</v>
      </c>
      <c r="C47" s="159">
        <v>0</v>
      </c>
      <c r="D47" s="160">
        <v>0</v>
      </c>
      <c r="E47" s="160">
        <v>0</v>
      </c>
      <c r="F47" s="159">
        <f t="shared" si="0"/>
        <v>0</v>
      </c>
      <c r="G47"/>
      <c r="H47"/>
      <c r="I47"/>
      <c r="J47"/>
      <c r="K47"/>
      <c r="L47"/>
      <c r="M47"/>
      <c r="N47"/>
    </row>
    <row r="48" spans="1:14" ht="15.75" customHeight="1" x14ac:dyDescent="0.25">
      <c r="A48" s="5" t="s">
        <v>446</v>
      </c>
      <c r="B48" s="29" t="s">
        <v>151</v>
      </c>
      <c r="C48" s="159">
        <v>0</v>
      </c>
      <c r="D48" s="160">
        <v>0</v>
      </c>
      <c r="E48" s="160">
        <v>0</v>
      </c>
      <c r="F48" s="159">
        <f t="shared" si="0"/>
        <v>0</v>
      </c>
      <c r="G48"/>
      <c r="H48"/>
      <c r="I48"/>
      <c r="J48"/>
      <c r="K48"/>
      <c r="L48"/>
      <c r="M48"/>
      <c r="N48"/>
    </row>
    <row r="49" spans="1:14" ht="15.75" customHeight="1" x14ac:dyDescent="0.25">
      <c r="A49" s="5" t="s">
        <v>447</v>
      </c>
      <c r="B49" s="29" t="s">
        <v>152</v>
      </c>
      <c r="C49" s="159">
        <v>0</v>
      </c>
      <c r="D49" s="160">
        <v>0</v>
      </c>
      <c r="E49" s="160">
        <v>0</v>
      </c>
      <c r="F49" s="159">
        <f t="shared" si="0"/>
        <v>0</v>
      </c>
      <c r="G49"/>
      <c r="H49"/>
      <c r="I49"/>
      <c r="J49"/>
      <c r="K49"/>
      <c r="L49"/>
      <c r="M49"/>
      <c r="N49"/>
    </row>
    <row r="50" spans="1:14" ht="15.75" customHeight="1" x14ac:dyDescent="0.25">
      <c r="A50" s="5" t="s">
        <v>153</v>
      </c>
      <c r="B50" s="29" t="s">
        <v>154</v>
      </c>
      <c r="C50" s="159">
        <v>15000</v>
      </c>
      <c r="D50" s="164">
        <v>0</v>
      </c>
      <c r="E50" s="164">
        <v>0</v>
      </c>
      <c r="F50" s="159">
        <f t="shared" si="0"/>
        <v>15000</v>
      </c>
      <c r="G50"/>
      <c r="H50"/>
      <c r="I50"/>
      <c r="J50"/>
      <c r="K50"/>
      <c r="L50"/>
      <c r="M50"/>
      <c r="N50"/>
    </row>
    <row r="51" spans="1:14" s="87" customFormat="1" ht="15.75" customHeight="1" x14ac:dyDescent="0.25">
      <c r="A51" s="7" t="s">
        <v>385</v>
      </c>
      <c r="B51" s="32" t="s">
        <v>155</v>
      </c>
      <c r="C51" s="157">
        <f>SUM(C46:C50)</f>
        <v>1771000</v>
      </c>
      <c r="D51" s="157">
        <f t="shared" ref="D51:E51" si="8">SUM(D46:D50)</f>
        <v>0</v>
      </c>
      <c r="E51" s="157">
        <f t="shared" si="8"/>
        <v>1000</v>
      </c>
      <c r="F51" s="157">
        <f t="shared" si="0"/>
        <v>1772000</v>
      </c>
    </row>
    <row r="52" spans="1:14" s="87" customFormat="1" ht="15.75" customHeight="1" x14ac:dyDescent="0.25">
      <c r="A52" s="36" t="s">
        <v>386</v>
      </c>
      <c r="B52" s="46" t="s">
        <v>156</v>
      </c>
      <c r="C52" s="157">
        <f>C31+C34+C42+C45+C51</f>
        <v>8706000</v>
      </c>
      <c r="D52" s="158">
        <f t="shared" ref="D52:E52" si="9">D31+D34+D42+D45+D51</f>
        <v>0</v>
      </c>
      <c r="E52" s="158">
        <f t="shared" si="9"/>
        <v>10000</v>
      </c>
      <c r="F52" s="157">
        <f t="shared" si="0"/>
        <v>8716000</v>
      </c>
    </row>
    <row r="53" spans="1:14" ht="15.75" customHeight="1" x14ac:dyDescent="0.25">
      <c r="A53" s="13" t="s">
        <v>157</v>
      </c>
      <c r="B53" s="29" t="s">
        <v>158</v>
      </c>
      <c r="C53" s="159">
        <v>0</v>
      </c>
      <c r="D53" s="160">
        <v>0</v>
      </c>
      <c r="E53" s="160">
        <v>0</v>
      </c>
      <c r="F53" s="159">
        <f t="shared" si="0"/>
        <v>0</v>
      </c>
      <c r="G53"/>
      <c r="H53"/>
      <c r="I53"/>
      <c r="J53"/>
      <c r="K53"/>
      <c r="L53"/>
      <c r="M53"/>
      <c r="N53"/>
    </row>
    <row r="54" spans="1:14" ht="15.75" customHeight="1" x14ac:dyDescent="0.25">
      <c r="A54" s="13" t="s">
        <v>387</v>
      </c>
      <c r="B54" s="29" t="s">
        <v>159</v>
      </c>
      <c r="C54" s="159">
        <v>0</v>
      </c>
      <c r="D54" s="160">
        <v>0</v>
      </c>
      <c r="E54" s="160">
        <v>0</v>
      </c>
      <c r="F54" s="159">
        <f t="shared" si="0"/>
        <v>0</v>
      </c>
      <c r="G54"/>
      <c r="H54"/>
      <c r="I54"/>
      <c r="J54"/>
      <c r="K54"/>
      <c r="L54"/>
      <c r="M54"/>
      <c r="N54"/>
    </row>
    <row r="55" spans="1:14" ht="15.75" customHeight="1" x14ac:dyDescent="0.25">
      <c r="A55" s="17" t="s">
        <v>448</v>
      </c>
      <c r="B55" s="29" t="s">
        <v>160</v>
      </c>
      <c r="C55" s="159">
        <v>0</v>
      </c>
      <c r="D55" s="160">
        <v>0</v>
      </c>
      <c r="E55" s="160">
        <v>0</v>
      </c>
      <c r="F55" s="159">
        <f t="shared" si="0"/>
        <v>0</v>
      </c>
      <c r="G55"/>
      <c r="H55"/>
      <c r="I55"/>
      <c r="J55"/>
      <c r="K55"/>
      <c r="L55"/>
      <c r="M55"/>
      <c r="N55"/>
    </row>
    <row r="56" spans="1:14" ht="15.75" customHeight="1" x14ac:dyDescent="0.25">
      <c r="A56" s="17" t="s">
        <v>449</v>
      </c>
      <c r="B56" s="29" t="s">
        <v>161</v>
      </c>
      <c r="C56" s="159">
        <v>0</v>
      </c>
      <c r="D56" s="160">
        <v>0</v>
      </c>
      <c r="E56" s="160">
        <v>0</v>
      </c>
      <c r="F56" s="159">
        <f t="shared" si="0"/>
        <v>0</v>
      </c>
      <c r="G56"/>
      <c r="H56"/>
      <c r="I56"/>
      <c r="J56"/>
      <c r="K56"/>
      <c r="L56"/>
      <c r="M56"/>
      <c r="N56"/>
    </row>
    <row r="57" spans="1:14" ht="15.75" customHeight="1" x14ac:dyDescent="0.25">
      <c r="A57" s="17" t="s">
        <v>450</v>
      </c>
      <c r="B57" s="29" t="s">
        <v>162</v>
      </c>
      <c r="C57" s="159">
        <v>0</v>
      </c>
      <c r="D57" s="160">
        <v>0</v>
      </c>
      <c r="E57" s="160">
        <v>0</v>
      </c>
      <c r="F57" s="159">
        <f t="shared" si="0"/>
        <v>0</v>
      </c>
      <c r="G57"/>
      <c r="H57"/>
      <c r="I57"/>
      <c r="J57"/>
      <c r="K57"/>
      <c r="L57"/>
      <c r="M57"/>
      <c r="N57"/>
    </row>
    <row r="58" spans="1:14" ht="15.75" customHeight="1" x14ac:dyDescent="0.25">
      <c r="A58" s="13" t="s">
        <v>451</v>
      </c>
      <c r="B58" s="29" t="s">
        <v>163</v>
      </c>
      <c r="C58" s="159">
        <v>0</v>
      </c>
      <c r="D58" s="160">
        <v>0</v>
      </c>
      <c r="E58" s="160">
        <v>0</v>
      </c>
      <c r="F58" s="159">
        <f t="shared" si="0"/>
        <v>0</v>
      </c>
      <c r="G58"/>
      <c r="H58"/>
      <c r="I58"/>
      <c r="J58"/>
      <c r="K58"/>
      <c r="L58"/>
      <c r="M58"/>
      <c r="N58"/>
    </row>
    <row r="59" spans="1:14" ht="15.75" customHeight="1" x14ac:dyDescent="0.25">
      <c r="A59" s="13" t="s">
        <v>452</v>
      </c>
      <c r="B59" s="29" t="s">
        <v>164</v>
      </c>
      <c r="C59" s="159">
        <v>0</v>
      </c>
      <c r="D59" s="160">
        <v>0</v>
      </c>
      <c r="E59" s="160">
        <v>0</v>
      </c>
      <c r="F59" s="159">
        <f t="shared" si="0"/>
        <v>0</v>
      </c>
      <c r="G59"/>
      <c r="H59"/>
      <c r="I59"/>
      <c r="J59"/>
      <c r="K59"/>
      <c r="L59"/>
      <c r="M59"/>
      <c r="N59"/>
    </row>
    <row r="60" spans="1:14" ht="15.75" customHeight="1" x14ac:dyDescent="0.25">
      <c r="A60" s="13" t="s">
        <v>453</v>
      </c>
      <c r="B60" s="29" t="s">
        <v>165</v>
      </c>
      <c r="C60" s="159">
        <v>2200000</v>
      </c>
      <c r="D60" s="160">
        <v>0</v>
      </c>
      <c r="E60" s="160">
        <v>0</v>
      </c>
      <c r="F60" s="159">
        <f t="shared" si="0"/>
        <v>2200000</v>
      </c>
      <c r="G60"/>
      <c r="H60"/>
      <c r="I60"/>
      <c r="J60"/>
      <c r="K60"/>
      <c r="L60"/>
      <c r="M60"/>
      <c r="N60"/>
    </row>
    <row r="61" spans="1:14" s="87" customFormat="1" ht="15.75" customHeight="1" x14ac:dyDescent="0.25">
      <c r="A61" s="43" t="s">
        <v>415</v>
      </c>
      <c r="B61" s="46" t="s">
        <v>166</v>
      </c>
      <c r="C61" s="157">
        <f>SUM(C53:C60)</f>
        <v>2200000</v>
      </c>
      <c r="D61" s="158">
        <f t="shared" ref="D61:E61" si="10">SUM(D53:D60)</f>
        <v>0</v>
      </c>
      <c r="E61" s="158">
        <f t="shared" si="10"/>
        <v>0</v>
      </c>
      <c r="F61" s="157">
        <f t="shared" si="0"/>
        <v>2200000</v>
      </c>
    </row>
    <row r="62" spans="1:14" ht="15.75" customHeight="1" x14ac:dyDescent="0.25">
      <c r="A62" s="12" t="s">
        <v>454</v>
      </c>
      <c r="B62" s="29" t="s">
        <v>167</v>
      </c>
      <c r="C62" s="159">
        <v>0</v>
      </c>
      <c r="D62" s="160">
        <v>0</v>
      </c>
      <c r="E62" s="160">
        <v>0</v>
      </c>
      <c r="F62" s="159">
        <f t="shared" si="0"/>
        <v>0</v>
      </c>
      <c r="G62"/>
      <c r="H62"/>
      <c r="I62"/>
      <c r="J62"/>
      <c r="K62"/>
      <c r="L62"/>
      <c r="M62"/>
      <c r="N62"/>
    </row>
    <row r="63" spans="1:14" ht="15.75" customHeight="1" x14ac:dyDescent="0.25">
      <c r="A63" s="12" t="s">
        <v>168</v>
      </c>
      <c r="B63" s="29" t="s">
        <v>169</v>
      </c>
      <c r="C63" s="159">
        <v>0</v>
      </c>
      <c r="D63" s="160">
        <v>0</v>
      </c>
      <c r="E63" s="160">
        <v>0</v>
      </c>
      <c r="F63" s="159">
        <f t="shared" si="0"/>
        <v>0</v>
      </c>
      <c r="G63"/>
      <c r="H63"/>
      <c r="I63"/>
      <c r="J63"/>
      <c r="K63"/>
      <c r="L63"/>
      <c r="M63"/>
      <c r="N63"/>
    </row>
    <row r="64" spans="1:14" ht="15.75" customHeight="1" x14ac:dyDescent="0.25">
      <c r="A64" s="12" t="s">
        <v>170</v>
      </c>
      <c r="B64" s="29" t="s">
        <v>171</v>
      </c>
      <c r="C64" s="159">
        <v>0</v>
      </c>
      <c r="D64" s="160">
        <v>0</v>
      </c>
      <c r="E64" s="160">
        <v>0</v>
      </c>
      <c r="F64" s="159">
        <f t="shared" si="0"/>
        <v>0</v>
      </c>
      <c r="G64"/>
      <c r="H64"/>
      <c r="I64"/>
      <c r="J64"/>
      <c r="K64"/>
      <c r="L64"/>
      <c r="M64"/>
      <c r="N64"/>
    </row>
    <row r="65" spans="1:14" ht="15.75" customHeight="1" x14ac:dyDescent="0.25">
      <c r="A65" s="12" t="s">
        <v>416</v>
      </c>
      <c r="B65" s="29" t="s">
        <v>172</v>
      </c>
      <c r="C65" s="159">
        <v>0</v>
      </c>
      <c r="D65" s="160">
        <v>0</v>
      </c>
      <c r="E65" s="160">
        <v>0</v>
      </c>
      <c r="F65" s="159">
        <f t="shared" si="0"/>
        <v>0</v>
      </c>
      <c r="G65"/>
      <c r="H65"/>
      <c r="I65"/>
      <c r="J65"/>
      <c r="K65"/>
      <c r="L65"/>
      <c r="M65"/>
      <c r="N65"/>
    </row>
    <row r="66" spans="1:14" ht="15.75" customHeight="1" x14ac:dyDescent="0.25">
      <c r="A66" s="12" t="s">
        <v>455</v>
      </c>
      <c r="B66" s="29" t="s">
        <v>173</v>
      </c>
      <c r="C66" s="159">
        <v>0</v>
      </c>
      <c r="D66" s="160">
        <v>0</v>
      </c>
      <c r="E66" s="160">
        <v>0</v>
      </c>
      <c r="F66" s="159">
        <f t="shared" si="0"/>
        <v>0</v>
      </c>
      <c r="G66"/>
      <c r="H66"/>
      <c r="I66"/>
      <c r="J66"/>
      <c r="K66"/>
      <c r="L66"/>
      <c r="M66"/>
      <c r="N66"/>
    </row>
    <row r="67" spans="1:14" ht="15.75" customHeight="1" x14ac:dyDescent="0.25">
      <c r="A67" s="12" t="s">
        <v>418</v>
      </c>
      <c r="B67" s="29" t="s">
        <v>174</v>
      </c>
      <c r="C67" s="159">
        <v>1743000</v>
      </c>
      <c r="D67" s="160">
        <v>0</v>
      </c>
      <c r="E67" s="160">
        <v>0</v>
      </c>
      <c r="F67" s="159">
        <f t="shared" si="0"/>
        <v>1743000</v>
      </c>
      <c r="G67"/>
      <c r="H67"/>
      <c r="I67"/>
      <c r="J67"/>
      <c r="K67"/>
      <c r="L67"/>
      <c r="M67"/>
      <c r="N67"/>
    </row>
    <row r="68" spans="1:14" ht="15.75" customHeight="1" x14ac:dyDescent="0.25">
      <c r="A68" s="12" t="s">
        <v>456</v>
      </c>
      <c r="B68" s="29" t="s">
        <v>175</v>
      </c>
      <c r="C68" s="159">
        <v>0</v>
      </c>
      <c r="D68" s="160">
        <v>0</v>
      </c>
      <c r="E68" s="160">
        <v>0</v>
      </c>
      <c r="F68" s="159">
        <f t="shared" si="0"/>
        <v>0</v>
      </c>
      <c r="G68"/>
      <c r="H68"/>
      <c r="I68"/>
      <c r="J68"/>
      <c r="K68"/>
      <c r="L68"/>
      <c r="M68"/>
      <c r="N68"/>
    </row>
    <row r="69" spans="1:14" ht="15.75" customHeight="1" x14ac:dyDescent="0.25">
      <c r="A69" s="12" t="s">
        <v>457</v>
      </c>
      <c r="B69" s="29" t="s">
        <v>176</v>
      </c>
      <c r="C69" s="159">
        <v>0</v>
      </c>
      <c r="D69" s="160">
        <v>0</v>
      </c>
      <c r="E69" s="160">
        <v>0</v>
      </c>
      <c r="F69" s="159">
        <f t="shared" si="0"/>
        <v>0</v>
      </c>
      <c r="G69"/>
      <c r="H69"/>
      <c r="I69"/>
      <c r="J69"/>
      <c r="K69"/>
      <c r="L69"/>
      <c r="M69"/>
      <c r="N69"/>
    </row>
    <row r="70" spans="1:14" ht="15.75" customHeight="1" x14ac:dyDescent="0.25">
      <c r="A70" s="12" t="s">
        <v>177</v>
      </c>
      <c r="B70" s="29" t="s">
        <v>178</v>
      </c>
      <c r="C70" s="159">
        <v>0</v>
      </c>
      <c r="D70" s="160">
        <v>0</v>
      </c>
      <c r="E70" s="160">
        <v>0</v>
      </c>
      <c r="F70" s="159">
        <f t="shared" si="0"/>
        <v>0</v>
      </c>
      <c r="G70"/>
      <c r="H70"/>
      <c r="I70"/>
      <c r="J70"/>
      <c r="K70"/>
      <c r="L70"/>
      <c r="M70"/>
      <c r="N70"/>
    </row>
    <row r="71" spans="1:14" ht="15.75" customHeight="1" x14ac:dyDescent="0.25">
      <c r="A71" s="21" t="s">
        <v>179</v>
      </c>
      <c r="B71" s="29" t="s">
        <v>180</v>
      </c>
      <c r="C71" s="159">
        <v>0</v>
      </c>
      <c r="D71" s="160">
        <v>0</v>
      </c>
      <c r="E71" s="160">
        <v>0</v>
      </c>
      <c r="F71" s="159">
        <f t="shared" si="0"/>
        <v>0</v>
      </c>
      <c r="G71"/>
      <c r="H71"/>
      <c r="I71"/>
      <c r="J71"/>
      <c r="K71"/>
      <c r="L71"/>
      <c r="M71"/>
      <c r="N71"/>
    </row>
    <row r="72" spans="1:14" ht="15.75" customHeight="1" x14ac:dyDescent="0.25">
      <c r="A72" s="12" t="s">
        <v>651</v>
      </c>
      <c r="B72" s="29" t="s">
        <v>181</v>
      </c>
      <c r="C72" s="159">
        <v>0</v>
      </c>
      <c r="D72" s="160">
        <v>0</v>
      </c>
      <c r="E72" s="160">
        <v>0</v>
      </c>
      <c r="F72" s="159">
        <f t="shared" si="0"/>
        <v>0</v>
      </c>
      <c r="G72"/>
      <c r="H72"/>
      <c r="I72"/>
      <c r="J72"/>
      <c r="K72"/>
      <c r="L72"/>
      <c r="M72"/>
      <c r="N72"/>
    </row>
    <row r="73" spans="1:14" ht="15.75" customHeight="1" x14ac:dyDescent="0.25">
      <c r="A73" s="21" t="s">
        <v>458</v>
      </c>
      <c r="B73" s="29" t="s">
        <v>182</v>
      </c>
      <c r="C73" s="159">
        <v>650000</v>
      </c>
      <c r="D73" s="164">
        <v>350000</v>
      </c>
      <c r="E73" s="164">
        <v>0</v>
      </c>
      <c r="F73" s="159">
        <f t="shared" ref="F73:F131" si="11">SUM(C73:E73)</f>
        <v>1000000</v>
      </c>
      <c r="G73"/>
      <c r="H73"/>
      <c r="I73"/>
      <c r="J73"/>
      <c r="K73"/>
      <c r="L73"/>
      <c r="M73"/>
      <c r="N73"/>
    </row>
    <row r="74" spans="1:14" ht="15.75" customHeight="1" x14ac:dyDescent="0.25">
      <c r="A74" s="21" t="s">
        <v>653</v>
      </c>
      <c r="B74" s="29" t="s">
        <v>652</v>
      </c>
      <c r="C74" s="159">
        <v>92138</v>
      </c>
      <c r="D74" s="160">
        <v>0</v>
      </c>
      <c r="E74" s="160">
        <v>0</v>
      </c>
      <c r="F74" s="159">
        <f t="shared" si="11"/>
        <v>92138</v>
      </c>
      <c r="G74"/>
      <c r="H74"/>
      <c r="I74"/>
      <c r="J74"/>
      <c r="K74"/>
      <c r="L74"/>
      <c r="M74"/>
      <c r="N74"/>
    </row>
    <row r="75" spans="1:14" s="87" customFormat="1" ht="15.75" customHeight="1" x14ac:dyDescent="0.25">
      <c r="A75" s="43" t="s">
        <v>421</v>
      </c>
      <c r="B75" s="46" t="s">
        <v>183</v>
      </c>
      <c r="C75" s="157">
        <f>SUM(C62:C74)</f>
        <v>2485138</v>
      </c>
      <c r="D75" s="158">
        <f t="shared" ref="D75:E75" si="12">SUM(D62:D74)</f>
        <v>350000</v>
      </c>
      <c r="E75" s="158">
        <f t="shared" si="12"/>
        <v>0</v>
      </c>
      <c r="F75" s="157">
        <f t="shared" si="11"/>
        <v>2835138</v>
      </c>
    </row>
    <row r="76" spans="1:14" s="87" customFormat="1" ht="15.75" customHeight="1" x14ac:dyDescent="0.25">
      <c r="A76" s="169" t="s">
        <v>38</v>
      </c>
      <c r="B76" s="170"/>
      <c r="C76" s="171">
        <f>C26+C27+C52+C61+C75</f>
        <v>26926138</v>
      </c>
      <c r="D76" s="171">
        <f t="shared" ref="D76:E76" si="13">D26+D27+D52+D61+D75</f>
        <v>350000</v>
      </c>
      <c r="E76" s="171">
        <f t="shared" si="13"/>
        <v>10000</v>
      </c>
      <c r="F76" s="204">
        <f t="shared" si="11"/>
        <v>27286138</v>
      </c>
    </row>
    <row r="77" spans="1:14" ht="15.75" customHeight="1" x14ac:dyDescent="0.25">
      <c r="A77" s="33" t="s">
        <v>184</v>
      </c>
      <c r="B77" s="29" t="s">
        <v>185</v>
      </c>
      <c r="C77" s="159">
        <v>0</v>
      </c>
      <c r="D77" s="160">
        <v>0</v>
      </c>
      <c r="E77" s="160">
        <v>0</v>
      </c>
      <c r="F77" s="159">
        <f t="shared" si="11"/>
        <v>0</v>
      </c>
      <c r="G77"/>
      <c r="H77"/>
      <c r="I77"/>
      <c r="J77"/>
      <c r="K77"/>
      <c r="L77"/>
      <c r="M77"/>
      <c r="N77"/>
    </row>
    <row r="78" spans="1:14" ht="15.75" customHeight="1" x14ac:dyDescent="0.25">
      <c r="A78" s="33" t="s">
        <v>459</v>
      </c>
      <c r="B78" s="29" t="s">
        <v>186</v>
      </c>
      <c r="C78" s="159">
        <v>0</v>
      </c>
      <c r="D78" s="160">
        <v>0</v>
      </c>
      <c r="E78" s="160">
        <v>0</v>
      </c>
      <c r="F78" s="159">
        <f t="shared" si="11"/>
        <v>0</v>
      </c>
      <c r="G78"/>
      <c r="H78"/>
      <c r="I78"/>
      <c r="J78"/>
      <c r="K78"/>
      <c r="L78"/>
      <c r="M78"/>
      <c r="N78"/>
    </row>
    <row r="79" spans="1:14" ht="15.75" customHeight="1" x14ac:dyDescent="0.25">
      <c r="A79" s="33" t="s">
        <v>187</v>
      </c>
      <c r="B79" s="29" t="s">
        <v>188</v>
      </c>
      <c r="C79" s="159">
        <v>0</v>
      </c>
      <c r="D79" s="160">
        <v>0</v>
      </c>
      <c r="E79" s="160">
        <v>0</v>
      </c>
      <c r="F79" s="159">
        <f t="shared" si="11"/>
        <v>0</v>
      </c>
      <c r="G79"/>
      <c r="H79"/>
      <c r="I79"/>
      <c r="J79"/>
      <c r="K79"/>
      <c r="L79"/>
      <c r="M79"/>
      <c r="N79"/>
    </row>
    <row r="80" spans="1:14" ht="15.75" customHeight="1" x14ac:dyDescent="0.25">
      <c r="A80" s="33" t="s">
        <v>189</v>
      </c>
      <c r="B80" s="29" t="s">
        <v>190</v>
      </c>
      <c r="C80" s="159">
        <v>400000</v>
      </c>
      <c r="D80" s="160">
        <v>0</v>
      </c>
      <c r="E80" s="160">
        <v>0</v>
      </c>
      <c r="F80" s="159">
        <f t="shared" si="11"/>
        <v>400000</v>
      </c>
      <c r="G80"/>
      <c r="H80"/>
      <c r="I80"/>
      <c r="J80"/>
      <c r="K80"/>
      <c r="L80"/>
      <c r="M80"/>
      <c r="N80"/>
    </row>
    <row r="81" spans="1:14" ht="15.75" customHeight="1" x14ac:dyDescent="0.25">
      <c r="A81" s="6" t="s">
        <v>191</v>
      </c>
      <c r="B81" s="29" t="s">
        <v>192</v>
      </c>
      <c r="C81" s="159">
        <v>0</v>
      </c>
      <c r="D81" s="160">
        <v>0</v>
      </c>
      <c r="E81" s="160">
        <v>0</v>
      </c>
      <c r="F81" s="159">
        <f t="shared" si="11"/>
        <v>0</v>
      </c>
      <c r="G81"/>
      <c r="H81"/>
      <c r="I81"/>
      <c r="J81"/>
      <c r="K81"/>
      <c r="L81"/>
      <c r="M81"/>
      <c r="N81"/>
    </row>
    <row r="82" spans="1:14" ht="15.75" customHeight="1" x14ac:dyDescent="0.25">
      <c r="A82" s="6" t="s">
        <v>193</v>
      </c>
      <c r="B82" s="29" t="s">
        <v>194</v>
      </c>
      <c r="C82" s="159">
        <v>0</v>
      </c>
      <c r="D82" s="160">
        <v>0</v>
      </c>
      <c r="E82" s="160">
        <v>0</v>
      </c>
      <c r="F82" s="159">
        <f t="shared" si="11"/>
        <v>0</v>
      </c>
      <c r="G82"/>
      <c r="H82"/>
      <c r="I82"/>
      <c r="J82"/>
      <c r="K82"/>
      <c r="L82"/>
      <c r="M82"/>
      <c r="N82"/>
    </row>
    <row r="83" spans="1:14" ht="15.75" customHeight="1" x14ac:dyDescent="0.25">
      <c r="A83" s="6" t="s">
        <v>195</v>
      </c>
      <c r="B83" s="29" t="s">
        <v>196</v>
      </c>
      <c r="C83" s="159">
        <v>195000</v>
      </c>
      <c r="D83" s="160">
        <v>0</v>
      </c>
      <c r="E83" s="160">
        <v>0</v>
      </c>
      <c r="F83" s="159">
        <f t="shared" si="11"/>
        <v>195000</v>
      </c>
      <c r="G83"/>
      <c r="H83"/>
      <c r="I83"/>
      <c r="J83"/>
      <c r="K83"/>
      <c r="L83"/>
      <c r="M83"/>
      <c r="N83"/>
    </row>
    <row r="84" spans="1:14" s="87" customFormat="1" ht="15.75" customHeight="1" x14ac:dyDescent="0.25">
      <c r="A84" s="44" t="s">
        <v>423</v>
      </c>
      <c r="B84" s="46" t="s">
        <v>197</v>
      </c>
      <c r="C84" s="157">
        <f>SUM(C77:C83)</f>
        <v>595000</v>
      </c>
      <c r="D84" s="158">
        <f t="shared" ref="D84:E84" si="14">SUM(D77:D83)</f>
        <v>0</v>
      </c>
      <c r="E84" s="158">
        <f t="shared" si="14"/>
        <v>0</v>
      </c>
      <c r="F84" s="157">
        <f t="shared" si="11"/>
        <v>595000</v>
      </c>
    </row>
    <row r="85" spans="1:14" ht="15.75" customHeight="1" x14ac:dyDescent="0.25">
      <c r="A85" s="13" t="s">
        <v>198</v>
      </c>
      <c r="B85" s="29" t="s">
        <v>199</v>
      </c>
      <c r="C85" s="159">
        <v>36157000</v>
      </c>
      <c r="D85" s="160">
        <v>0</v>
      </c>
      <c r="E85" s="160">
        <v>0</v>
      </c>
      <c r="F85" s="159">
        <f>SUM(C85:E85)</f>
        <v>36157000</v>
      </c>
      <c r="G85"/>
      <c r="H85"/>
      <c r="I85"/>
      <c r="J85"/>
      <c r="K85"/>
      <c r="L85"/>
      <c r="M85"/>
      <c r="N85"/>
    </row>
    <row r="86" spans="1:14" ht="15.75" customHeight="1" x14ac:dyDescent="0.25">
      <c r="A86" s="13" t="s">
        <v>200</v>
      </c>
      <c r="B86" s="29" t="s">
        <v>201</v>
      </c>
      <c r="C86" s="159">
        <v>0</v>
      </c>
      <c r="D86" s="160">
        <v>0</v>
      </c>
      <c r="E86" s="160">
        <v>0</v>
      </c>
      <c r="F86" s="159">
        <f t="shared" ref="F86:F88" si="15">SUM(C86:E86)</f>
        <v>0</v>
      </c>
      <c r="G86"/>
      <c r="H86"/>
      <c r="I86"/>
      <c r="J86"/>
      <c r="K86"/>
      <c r="L86"/>
      <c r="M86"/>
      <c r="N86"/>
    </row>
    <row r="87" spans="1:14" ht="15.75" customHeight="1" x14ac:dyDescent="0.25">
      <c r="A87" s="13" t="s">
        <v>202</v>
      </c>
      <c r="B87" s="29" t="s">
        <v>203</v>
      </c>
      <c r="C87" s="159">
        <v>0</v>
      </c>
      <c r="D87" s="160">
        <v>0</v>
      </c>
      <c r="E87" s="160">
        <v>0</v>
      </c>
      <c r="F87" s="159">
        <f t="shared" si="15"/>
        <v>0</v>
      </c>
      <c r="G87"/>
      <c r="H87"/>
      <c r="I87"/>
      <c r="J87"/>
      <c r="K87"/>
      <c r="L87"/>
      <c r="M87"/>
      <c r="N87"/>
    </row>
    <row r="88" spans="1:14" ht="15.75" customHeight="1" x14ac:dyDescent="0.25">
      <c r="A88" s="13" t="s">
        <v>204</v>
      </c>
      <c r="B88" s="29" t="s">
        <v>205</v>
      </c>
      <c r="C88" s="159">
        <v>9728000</v>
      </c>
      <c r="D88" s="160">
        <v>0</v>
      </c>
      <c r="E88" s="160">
        <v>0</v>
      </c>
      <c r="F88" s="159">
        <f t="shared" si="15"/>
        <v>9728000</v>
      </c>
      <c r="G88"/>
      <c r="H88"/>
      <c r="I88"/>
      <c r="J88"/>
      <c r="K88"/>
      <c r="L88"/>
      <c r="M88"/>
      <c r="N88"/>
    </row>
    <row r="89" spans="1:14" s="87" customFormat="1" ht="15.75" customHeight="1" x14ac:dyDescent="0.25">
      <c r="A89" s="43" t="s">
        <v>424</v>
      </c>
      <c r="B89" s="46" t="s">
        <v>206</v>
      </c>
      <c r="C89" s="157">
        <f>SUM(C85:C88)</f>
        <v>45885000</v>
      </c>
      <c r="D89" s="158">
        <f t="shared" ref="D89:E89" si="16">SUM(D85:D88)</f>
        <v>0</v>
      </c>
      <c r="E89" s="158">
        <f t="shared" si="16"/>
        <v>0</v>
      </c>
      <c r="F89" s="157">
        <f>SUM(F85:F88)</f>
        <v>45885000</v>
      </c>
    </row>
    <row r="90" spans="1:14" ht="15.75" customHeight="1" x14ac:dyDescent="0.25">
      <c r="A90" s="13" t="s">
        <v>207</v>
      </c>
      <c r="B90" s="29" t="s">
        <v>208</v>
      </c>
      <c r="C90" s="159">
        <v>0</v>
      </c>
      <c r="D90" s="160">
        <v>0</v>
      </c>
      <c r="E90" s="160">
        <v>0</v>
      </c>
      <c r="F90" s="159">
        <f t="shared" si="11"/>
        <v>0</v>
      </c>
      <c r="G90"/>
      <c r="H90"/>
      <c r="I90"/>
      <c r="J90"/>
      <c r="K90"/>
      <c r="L90"/>
      <c r="M90"/>
      <c r="N90"/>
    </row>
    <row r="91" spans="1:14" ht="15.75" customHeight="1" x14ac:dyDescent="0.25">
      <c r="A91" s="13" t="s">
        <v>460</v>
      </c>
      <c r="B91" s="29" t="s">
        <v>209</v>
      </c>
      <c r="C91" s="159">
        <v>0</v>
      </c>
      <c r="D91" s="160">
        <v>0</v>
      </c>
      <c r="E91" s="160">
        <v>0</v>
      </c>
      <c r="F91" s="159">
        <f t="shared" si="11"/>
        <v>0</v>
      </c>
      <c r="G91"/>
      <c r="H91"/>
      <c r="I91"/>
      <c r="J91"/>
      <c r="K91"/>
      <c r="L91"/>
      <c r="M91"/>
      <c r="N91"/>
    </row>
    <row r="92" spans="1:14" ht="15.75" customHeight="1" x14ac:dyDescent="0.25">
      <c r="A92" s="13" t="s">
        <v>461</v>
      </c>
      <c r="B92" s="29" t="s">
        <v>210</v>
      </c>
      <c r="C92" s="159">
        <v>0</v>
      </c>
      <c r="D92" s="160">
        <v>0</v>
      </c>
      <c r="E92" s="160">
        <v>0</v>
      </c>
      <c r="F92" s="159">
        <f t="shared" si="11"/>
        <v>0</v>
      </c>
      <c r="G92"/>
      <c r="H92"/>
      <c r="I92"/>
      <c r="J92"/>
      <c r="K92"/>
      <c r="L92"/>
      <c r="M92"/>
      <c r="N92"/>
    </row>
    <row r="93" spans="1:14" ht="15.75" customHeight="1" x14ac:dyDescent="0.25">
      <c r="A93" s="13" t="s">
        <v>462</v>
      </c>
      <c r="B93" s="29" t="s">
        <v>211</v>
      </c>
      <c r="C93" s="159">
        <v>0</v>
      </c>
      <c r="D93" s="160">
        <v>0</v>
      </c>
      <c r="E93" s="160">
        <v>0</v>
      </c>
      <c r="F93" s="159">
        <f t="shared" si="11"/>
        <v>0</v>
      </c>
      <c r="G93"/>
      <c r="H93"/>
      <c r="I93"/>
      <c r="J93"/>
      <c r="K93"/>
      <c r="L93"/>
      <c r="M93"/>
      <c r="N93"/>
    </row>
    <row r="94" spans="1:14" ht="15.75" customHeight="1" x14ac:dyDescent="0.25">
      <c r="A94" s="13" t="s">
        <v>463</v>
      </c>
      <c r="B94" s="29" t="s">
        <v>212</v>
      </c>
      <c r="C94" s="159">
        <v>0</v>
      </c>
      <c r="D94" s="160">
        <v>0</v>
      </c>
      <c r="E94" s="160">
        <v>0</v>
      </c>
      <c r="F94" s="159">
        <f t="shared" si="11"/>
        <v>0</v>
      </c>
      <c r="G94"/>
      <c r="H94"/>
      <c r="I94"/>
      <c r="J94"/>
      <c r="K94"/>
      <c r="L94"/>
      <c r="M94"/>
      <c r="N94"/>
    </row>
    <row r="95" spans="1:14" ht="15.75" customHeight="1" x14ac:dyDescent="0.25">
      <c r="A95" s="13" t="s">
        <v>464</v>
      </c>
      <c r="B95" s="29" t="s">
        <v>213</v>
      </c>
      <c r="C95" s="159">
        <v>0</v>
      </c>
      <c r="D95" s="160">
        <v>0</v>
      </c>
      <c r="E95" s="160">
        <v>0</v>
      </c>
      <c r="F95" s="159">
        <f t="shared" si="11"/>
        <v>0</v>
      </c>
      <c r="G95"/>
      <c r="H95"/>
      <c r="I95"/>
      <c r="J95"/>
      <c r="K95"/>
      <c r="L95"/>
      <c r="M95"/>
      <c r="N95"/>
    </row>
    <row r="96" spans="1:14" ht="15.75" customHeight="1" x14ac:dyDescent="0.25">
      <c r="A96" s="13" t="s">
        <v>214</v>
      </c>
      <c r="B96" s="29" t="s">
        <v>215</v>
      </c>
      <c r="C96" s="159">
        <v>0</v>
      </c>
      <c r="D96" s="160">
        <v>0</v>
      </c>
      <c r="E96" s="160">
        <v>0</v>
      </c>
      <c r="F96" s="159">
        <f t="shared" si="11"/>
        <v>0</v>
      </c>
      <c r="G96"/>
      <c r="H96"/>
      <c r="I96"/>
      <c r="J96"/>
      <c r="K96"/>
      <c r="L96"/>
      <c r="M96"/>
      <c r="N96"/>
    </row>
    <row r="97" spans="1:14" ht="15.75" customHeight="1" x14ac:dyDescent="0.25">
      <c r="A97" s="13" t="s">
        <v>654</v>
      </c>
      <c r="B97" s="29" t="s">
        <v>216</v>
      </c>
      <c r="C97" s="159">
        <v>0</v>
      </c>
      <c r="D97" s="160">
        <v>0</v>
      </c>
      <c r="E97" s="160">
        <v>0</v>
      </c>
      <c r="F97" s="159">
        <f t="shared" si="11"/>
        <v>0</v>
      </c>
      <c r="G97"/>
      <c r="H97"/>
      <c r="I97"/>
      <c r="J97"/>
      <c r="K97"/>
      <c r="L97"/>
      <c r="M97"/>
      <c r="N97"/>
    </row>
    <row r="98" spans="1:14" ht="15.75" customHeight="1" x14ac:dyDescent="0.25">
      <c r="A98" s="13" t="s">
        <v>655</v>
      </c>
      <c r="B98" s="29" t="s">
        <v>656</v>
      </c>
      <c r="C98" s="159">
        <v>0</v>
      </c>
      <c r="D98" s="160">
        <v>0</v>
      </c>
      <c r="E98" s="160">
        <v>0</v>
      </c>
      <c r="F98" s="159">
        <f t="shared" si="11"/>
        <v>0</v>
      </c>
      <c r="G98"/>
      <c r="H98"/>
      <c r="I98"/>
      <c r="J98"/>
      <c r="K98"/>
      <c r="L98"/>
      <c r="M98"/>
      <c r="N98"/>
    </row>
    <row r="99" spans="1:14" s="87" customFormat="1" ht="15.75" customHeight="1" x14ac:dyDescent="0.25">
      <c r="A99" s="43" t="s">
        <v>425</v>
      </c>
      <c r="B99" s="46" t="s">
        <v>217</v>
      </c>
      <c r="C99" s="157">
        <f>SUM(C90:C98)</f>
        <v>0</v>
      </c>
      <c r="D99" s="158">
        <f t="shared" ref="D99:E99" si="17">SUM(D90:D98)</f>
        <v>0</v>
      </c>
      <c r="E99" s="158">
        <f t="shared" si="17"/>
        <v>0</v>
      </c>
      <c r="F99" s="157">
        <f t="shared" si="11"/>
        <v>0</v>
      </c>
    </row>
    <row r="100" spans="1:14" s="87" customFormat="1" ht="15.75" customHeight="1" x14ac:dyDescent="0.25">
      <c r="A100" s="169" t="s">
        <v>39</v>
      </c>
      <c r="B100" s="170"/>
      <c r="C100" s="171">
        <f>C84+C89+C99</f>
        <v>46480000</v>
      </c>
      <c r="D100" s="171">
        <f t="shared" ref="D100:E100" si="18">D84+D89+D99</f>
        <v>0</v>
      </c>
      <c r="E100" s="171">
        <f t="shared" si="18"/>
        <v>0</v>
      </c>
      <c r="F100" s="204">
        <f>SUM(C100:E100)</f>
        <v>46480000</v>
      </c>
    </row>
    <row r="101" spans="1:14" s="87" customFormat="1" ht="15.75" x14ac:dyDescent="0.25">
      <c r="A101" s="121" t="s">
        <v>470</v>
      </c>
      <c r="B101" s="122" t="s">
        <v>218</v>
      </c>
      <c r="C101" s="165">
        <f>C26+C27+C52+C61+C75+C84+C89+C99</f>
        <v>73406138</v>
      </c>
      <c r="D101" s="166">
        <f>D26+D27+D52+D61+D75+D84+D89+D99</f>
        <v>350000</v>
      </c>
      <c r="E101" s="166">
        <f>E26+E27+E52+E61+E75+E84+E89+E99</f>
        <v>10000</v>
      </c>
      <c r="F101" s="165">
        <f>SUM(C101:E101)</f>
        <v>73766138</v>
      </c>
    </row>
    <row r="102" spans="1:14" x14ac:dyDescent="0.25">
      <c r="A102" s="13" t="s">
        <v>657</v>
      </c>
      <c r="B102" s="5" t="s">
        <v>219</v>
      </c>
      <c r="C102" s="159">
        <v>0</v>
      </c>
      <c r="D102" s="160">
        <v>0</v>
      </c>
      <c r="E102" s="160">
        <v>0</v>
      </c>
      <c r="F102" s="159">
        <f t="shared" si="11"/>
        <v>0</v>
      </c>
      <c r="G102"/>
      <c r="H102"/>
      <c r="I102"/>
      <c r="J102"/>
      <c r="K102"/>
      <c r="L102"/>
      <c r="M102"/>
      <c r="N102"/>
    </row>
    <row r="103" spans="1:14" x14ac:dyDescent="0.25">
      <c r="A103" s="13" t="s">
        <v>222</v>
      </c>
      <c r="B103" s="5" t="s">
        <v>223</v>
      </c>
      <c r="C103" s="159">
        <v>0</v>
      </c>
      <c r="D103" s="160">
        <v>0</v>
      </c>
      <c r="E103" s="160">
        <v>0</v>
      </c>
      <c r="F103" s="159">
        <f t="shared" si="11"/>
        <v>0</v>
      </c>
      <c r="G103"/>
      <c r="H103"/>
      <c r="I103"/>
      <c r="J103"/>
      <c r="K103"/>
      <c r="L103"/>
      <c r="M103"/>
      <c r="N103"/>
    </row>
    <row r="104" spans="1:14" x14ac:dyDescent="0.25">
      <c r="A104" s="13" t="s">
        <v>673</v>
      </c>
      <c r="B104" s="5" t="s">
        <v>224</v>
      </c>
      <c r="C104" s="159">
        <v>0</v>
      </c>
      <c r="D104" s="160">
        <v>0</v>
      </c>
      <c r="E104" s="160">
        <v>0</v>
      </c>
      <c r="F104" s="159">
        <f t="shared" si="11"/>
        <v>0</v>
      </c>
      <c r="G104"/>
      <c r="H104"/>
      <c r="I104"/>
      <c r="J104"/>
      <c r="K104"/>
      <c r="L104"/>
      <c r="M104"/>
      <c r="N104"/>
    </row>
    <row r="105" spans="1:14" s="87" customFormat="1" x14ac:dyDescent="0.25">
      <c r="A105" s="15" t="s">
        <v>430</v>
      </c>
      <c r="B105" s="7" t="s">
        <v>226</v>
      </c>
      <c r="C105" s="157">
        <f>SUM(C102:C104)</f>
        <v>0</v>
      </c>
      <c r="D105" s="158">
        <f t="shared" ref="D105:E105" si="19">SUM(D102:D104)</f>
        <v>0</v>
      </c>
      <c r="E105" s="158">
        <f t="shared" si="19"/>
        <v>0</v>
      </c>
      <c r="F105" s="157">
        <f t="shared" si="11"/>
        <v>0</v>
      </c>
    </row>
    <row r="106" spans="1:14" x14ac:dyDescent="0.25">
      <c r="A106" s="34" t="s">
        <v>466</v>
      </c>
      <c r="B106" s="5" t="s">
        <v>227</v>
      </c>
      <c r="C106" s="159">
        <v>0</v>
      </c>
      <c r="D106" s="160">
        <v>0</v>
      </c>
      <c r="E106" s="160">
        <v>0</v>
      </c>
      <c r="F106" s="159">
        <f t="shared" si="11"/>
        <v>0</v>
      </c>
      <c r="G106"/>
      <c r="H106"/>
      <c r="I106"/>
      <c r="J106"/>
      <c r="K106"/>
      <c r="L106"/>
      <c r="M106"/>
      <c r="N106"/>
    </row>
    <row r="107" spans="1:14" x14ac:dyDescent="0.25">
      <c r="A107" s="34" t="s">
        <v>674</v>
      </c>
      <c r="B107" s="5" t="s">
        <v>230</v>
      </c>
      <c r="C107" s="159">
        <v>0</v>
      </c>
      <c r="D107" s="160">
        <v>0</v>
      </c>
      <c r="E107" s="160">
        <v>0</v>
      </c>
      <c r="F107" s="159">
        <f t="shared" si="11"/>
        <v>0</v>
      </c>
      <c r="G107"/>
      <c r="H107"/>
      <c r="I107"/>
      <c r="J107"/>
      <c r="K107"/>
      <c r="L107"/>
      <c r="M107"/>
      <c r="N107"/>
    </row>
    <row r="108" spans="1:14" x14ac:dyDescent="0.25">
      <c r="A108" s="13" t="s">
        <v>675</v>
      </c>
      <c r="B108" s="5" t="s">
        <v>232</v>
      </c>
      <c r="C108" s="159">
        <v>0</v>
      </c>
      <c r="D108" s="160">
        <v>0</v>
      </c>
      <c r="E108" s="160">
        <v>0</v>
      </c>
      <c r="F108" s="159">
        <f t="shared" si="11"/>
        <v>0</v>
      </c>
      <c r="G108"/>
      <c r="H108"/>
      <c r="I108"/>
      <c r="J108"/>
      <c r="K108"/>
      <c r="L108"/>
      <c r="M108"/>
      <c r="N108"/>
    </row>
    <row r="109" spans="1:14" x14ac:dyDescent="0.25">
      <c r="A109" s="13" t="s">
        <v>676</v>
      </c>
      <c r="B109" s="5" t="s">
        <v>233</v>
      </c>
      <c r="C109" s="159">
        <v>0</v>
      </c>
      <c r="D109" s="160">
        <v>0</v>
      </c>
      <c r="E109" s="160">
        <v>0</v>
      </c>
      <c r="F109" s="159">
        <f t="shared" si="11"/>
        <v>0</v>
      </c>
      <c r="G109"/>
      <c r="H109"/>
      <c r="I109"/>
      <c r="J109"/>
      <c r="K109"/>
      <c r="L109"/>
      <c r="M109"/>
      <c r="N109"/>
    </row>
    <row r="110" spans="1:14" x14ac:dyDescent="0.25">
      <c r="A110" s="13" t="s">
        <v>679</v>
      </c>
      <c r="B110" s="5" t="s">
        <v>677</v>
      </c>
      <c r="C110" s="159">
        <v>0</v>
      </c>
      <c r="D110" s="160">
        <v>0</v>
      </c>
      <c r="E110" s="160">
        <v>0</v>
      </c>
      <c r="F110" s="159">
        <f t="shared" si="11"/>
        <v>0</v>
      </c>
      <c r="G110"/>
      <c r="H110"/>
      <c r="I110"/>
      <c r="J110"/>
      <c r="K110"/>
      <c r="L110"/>
      <c r="M110"/>
      <c r="N110"/>
    </row>
    <row r="111" spans="1:14" x14ac:dyDescent="0.25">
      <c r="A111" s="13" t="s">
        <v>680</v>
      </c>
      <c r="B111" s="5" t="s">
        <v>678</v>
      </c>
      <c r="C111" s="159">
        <v>0</v>
      </c>
      <c r="D111" s="160">
        <v>0</v>
      </c>
      <c r="E111" s="160">
        <v>0</v>
      </c>
      <c r="F111" s="159">
        <f t="shared" si="11"/>
        <v>0</v>
      </c>
      <c r="G111"/>
      <c r="H111"/>
      <c r="I111"/>
      <c r="J111"/>
      <c r="K111"/>
      <c r="L111"/>
      <c r="M111"/>
      <c r="N111"/>
    </row>
    <row r="112" spans="1:14" s="87" customFormat="1" x14ac:dyDescent="0.25">
      <c r="A112" s="14" t="s">
        <v>433</v>
      </c>
      <c r="B112" s="7" t="s">
        <v>234</v>
      </c>
      <c r="C112" s="159">
        <f>SUM(C106:C111)</f>
        <v>0</v>
      </c>
      <c r="D112" s="158">
        <f t="shared" ref="D112:E112" si="20">SUM(D106:D111)</f>
        <v>0</v>
      </c>
      <c r="E112" s="158">
        <f t="shared" si="20"/>
        <v>0</v>
      </c>
      <c r="F112" s="157">
        <f t="shared" si="11"/>
        <v>0</v>
      </c>
    </row>
    <row r="113" spans="1:14" s="87" customFormat="1" x14ac:dyDescent="0.25">
      <c r="A113" s="14" t="s">
        <v>235</v>
      </c>
      <c r="B113" s="7" t="s">
        <v>236</v>
      </c>
      <c r="C113" s="159">
        <v>0</v>
      </c>
      <c r="D113" s="158">
        <v>0</v>
      </c>
      <c r="E113" s="158">
        <v>0</v>
      </c>
      <c r="F113" s="157">
        <f t="shared" si="11"/>
        <v>0</v>
      </c>
    </row>
    <row r="114" spans="1:14" s="87" customFormat="1" x14ac:dyDescent="0.25">
      <c r="A114" s="14" t="s">
        <v>237</v>
      </c>
      <c r="B114" s="7" t="s">
        <v>238</v>
      </c>
      <c r="C114" s="157">
        <v>930271</v>
      </c>
      <c r="D114" s="158">
        <v>0</v>
      </c>
      <c r="E114" s="158">
        <v>0</v>
      </c>
      <c r="F114" s="157">
        <f t="shared" si="11"/>
        <v>930271</v>
      </c>
    </row>
    <row r="115" spans="1:14" s="87" customFormat="1" x14ac:dyDescent="0.25">
      <c r="A115" s="14" t="s">
        <v>239</v>
      </c>
      <c r="B115" s="7" t="s">
        <v>240</v>
      </c>
      <c r="C115" s="157">
        <v>0</v>
      </c>
      <c r="D115" s="158">
        <f t="shared" ref="D115:E115" si="21">SUM(D113:D114)</f>
        <v>0</v>
      </c>
      <c r="E115" s="158">
        <f t="shared" si="21"/>
        <v>0</v>
      </c>
      <c r="F115" s="157">
        <f t="shared" si="11"/>
        <v>0</v>
      </c>
    </row>
    <row r="116" spans="1:14" s="87" customFormat="1" x14ac:dyDescent="0.25">
      <c r="A116" s="14" t="s">
        <v>681</v>
      </c>
      <c r="B116" s="7" t="s">
        <v>242</v>
      </c>
      <c r="C116" s="157">
        <v>0</v>
      </c>
      <c r="D116" s="161">
        <v>0</v>
      </c>
      <c r="E116" s="161">
        <v>0</v>
      </c>
      <c r="F116" s="157">
        <f t="shared" si="11"/>
        <v>0</v>
      </c>
    </row>
    <row r="117" spans="1:14" s="87" customFormat="1" x14ac:dyDescent="0.25">
      <c r="A117" s="14" t="s">
        <v>243</v>
      </c>
      <c r="B117" s="7" t="s">
        <v>244</v>
      </c>
      <c r="C117" s="157">
        <v>0</v>
      </c>
      <c r="D117" s="161">
        <v>0</v>
      </c>
      <c r="E117" s="161">
        <v>0</v>
      </c>
      <c r="F117" s="157">
        <f t="shared" si="11"/>
        <v>0</v>
      </c>
    </row>
    <row r="118" spans="1:14" s="87" customFormat="1" x14ac:dyDescent="0.25">
      <c r="A118" s="14" t="s">
        <v>245</v>
      </c>
      <c r="B118" s="7" t="s">
        <v>246</v>
      </c>
      <c r="C118" s="157">
        <v>0</v>
      </c>
      <c r="D118" s="161">
        <v>0</v>
      </c>
      <c r="E118" s="161">
        <v>0</v>
      </c>
      <c r="F118" s="157">
        <f t="shared" si="11"/>
        <v>0</v>
      </c>
    </row>
    <row r="119" spans="1:14" s="87" customFormat="1" x14ac:dyDescent="0.25">
      <c r="A119" s="34" t="s">
        <v>685</v>
      </c>
      <c r="B119" s="5" t="s">
        <v>682</v>
      </c>
      <c r="C119" s="157">
        <v>0</v>
      </c>
      <c r="D119" s="161">
        <v>0</v>
      </c>
      <c r="E119" s="161">
        <v>0</v>
      </c>
      <c r="F119" s="157">
        <f t="shared" si="11"/>
        <v>0</v>
      </c>
    </row>
    <row r="120" spans="1:14" s="87" customFormat="1" x14ac:dyDescent="0.25">
      <c r="A120" s="34" t="s">
        <v>686</v>
      </c>
      <c r="B120" s="5" t="s">
        <v>683</v>
      </c>
      <c r="C120" s="157">
        <v>0</v>
      </c>
      <c r="D120" s="161">
        <v>0</v>
      </c>
      <c r="E120" s="161">
        <v>0</v>
      </c>
      <c r="F120" s="157">
        <f t="shared" si="11"/>
        <v>0</v>
      </c>
    </row>
    <row r="121" spans="1:14" s="87" customFormat="1" x14ac:dyDescent="0.25">
      <c r="A121" s="14" t="s">
        <v>687</v>
      </c>
      <c r="B121" s="7" t="s">
        <v>684</v>
      </c>
      <c r="C121" s="157">
        <v>0</v>
      </c>
      <c r="D121" s="161">
        <v>0</v>
      </c>
      <c r="E121" s="161">
        <v>0</v>
      </c>
      <c r="F121" s="157">
        <f t="shared" si="11"/>
        <v>0</v>
      </c>
    </row>
    <row r="122" spans="1:14" s="87" customFormat="1" x14ac:dyDescent="0.25">
      <c r="A122" s="35" t="s">
        <v>434</v>
      </c>
      <c r="B122" s="36" t="s">
        <v>247</v>
      </c>
      <c r="C122" s="157">
        <f>C105+C112+C113+C114+C115+C116+C117+C118+C121</f>
        <v>930271</v>
      </c>
      <c r="D122" s="161">
        <f t="shared" ref="D122:E122" si="22">D105+D112+D113+D114+D115+D116+D117+D121</f>
        <v>0</v>
      </c>
      <c r="E122" s="161">
        <f t="shared" si="22"/>
        <v>0</v>
      </c>
      <c r="F122" s="157">
        <f t="shared" si="11"/>
        <v>930271</v>
      </c>
    </row>
    <row r="123" spans="1:14" x14ac:dyDescent="0.25">
      <c r="A123" s="34" t="s">
        <v>248</v>
      </c>
      <c r="B123" s="5" t="s">
        <v>249</v>
      </c>
      <c r="C123" s="157">
        <v>0</v>
      </c>
      <c r="D123" s="160">
        <v>0</v>
      </c>
      <c r="E123" s="160">
        <v>0</v>
      </c>
      <c r="F123" s="159">
        <f t="shared" si="11"/>
        <v>0</v>
      </c>
      <c r="G123"/>
      <c r="H123"/>
      <c r="I123"/>
      <c r="J123"/>
      <c r="K123"/>
      <c r="L123"/>
      <c r="M123"/>
      <c r="N123"/>
    </row>
    <row r="124" spans="1:14" x14ac:dyDescent="0.25">
      <c r="A124" s="13" t="s">
        <v>250</v>
      </c>
      <c r="B124" s="5" t="s">
        <v>251</v>
      </c>
      <c r="C124" s="157">
        <v>0</v>
      </c>
      <c r="D124" s="160">
        <v>0</v>
      </c>
      <c r="E124" s="160">
        <v>0</v>
      </c>
      <c r="F124" s="159">
        <f t="shared" si="11"/>
        <v>0</v>
      </c>
      <c r="G124"/>
      <c r="H124"/>
      <c r="I124"/>
      <c r="J124"/>
      <c r="K124"/>
      <c r="L124"/>
      <c r="M124"/>
      <c r="N124"/>
    </row>
    <row r="125" spans="1:14" x14ac:dyDescent="0.25">
      <c r="A125" s="34" t="s">
        <v>467</v>
      </c>
      <c r="B125" s="5" t="s">
        <v>252</v>
      </c>
      <c r="C125" s="157">
        <v>0</v>
      </c>
      <c r="D125" s="160">
        <v>0</v>
      </c>
      <c r="E125" s="160">
        <v>0</v>
      </c>
      <c r="F125" s="159">
        <f t="shared" si="11"/>
        <v>0</v>
      </c>
      <c r="G125"/>
      <c r="H125"/>
      <c r="I125"/>
      <c r="J125"/>
      <c r="K125"/>
      <c r="L125"/>
      <c r="M125"/>
      <c r="N125"/>
    </row>
    <row r="126" spans="1:14" x14ac:dyDescent="0.25">
      <c r="A126" s="34" t="s">
        <v>688</v>
      </c>
      <c r="B126" s="5" t="s">
        <v>253</v>
      </c>
      <c r="C126" s="157">
        <v>0</v>
      </c>
      <c r="D126" s="160"/>
      <c r="E126" s="160"/>
      <c r="F126" s="159"/>
      <c r="G126"/>
      <c r="H126"/>
      <c r="I126"/>
      <c r="J126"/>
      <c r="K126"/>
      <c r="L126"/>
      <c r="M126"/>
      <c r="N126"/>
    </row>
    <row r="127" spans="1:14" x14ac:dyDescent="0.25">
      <c r="A127" s="34" t="s">
        <v>690</v>
      </c>
      <c r="B127" s="5" t="s">
        <v>689</v>
      </c>
      <c r="C127" s="157">
        <v>0</v>
      </c>
      <c r="D127" s="160">
        <v>0</v>
      </c>
      <c r="E127" s="160">
        <v>0</v>
      </c>
      <c r="F127" s="159">
        <f t="shared" si="11"/>
        <v>0</v>
      </c>
      <c r="G127"/>
      <c r="H127"/>
      <c r="I127"/>
      <c r="J127"/>
      <c r="K127"/>
      <c r="L127"/>
      <c r="M127"/>
      <c r="N127"/>
    </row>
    <row r="128" spans="1:14" s="87" customFormat="1" x14ac:dyDescent="0.25">
      <c r="A128" s="35" t="s">
        <v>440</v>
      </c>
      <c r="B128" s="36" t="s">
        <v>257</v>
      </c>
      <c r="C128" s="161">
        <f>SUM(C123:C127)</f>
        <v>0</v>
      </c>
      <c r="D128" s="158">
        <f t="shared" ref="D128:E128" si="23">SUM(D123:D127)</f>
        <v>0</v>
      </c>
      <c r="E128" s="158">
        <f t="shared" si="23"/>
        <v>0</v>
      </c>
      <c r="F128" s="159">
        <f t="shared" si="11"/>
        <v>0</v>
      </c>
    </row>
    <row r="129" spans="1:14" s="87" customFormat="1" x14ac:dyDescent="0.25">
      <c r="A129" s="35" t="s">
        <v>258</v>
      </c>
      <c r="B129" s="36" t="s">
        <v>259</v>
      </c>
      <c r="C129" s="161">
        <v>0</v>
      </c>
      <c r="D129" s="158">
        <v>0</v>
      </c>
      <c r="E129" s="158">
        <v>0</v>
      </c>
      <c r="F129" s="159">
        <v>0</v>
      </c>
    </row>
    <row r="130" spans="1:14" x14ac:dyDescent="0.25">
      <c r="A130" s="15" t="s">
        <v>692</v>
      </c>
      <c r="B130" s="7" t="s">
        <v>691</v>
      </c>
      <c r="C130" s="159">
        <v>0</v>
      </c>
      <c r="D130" s="158">
        <v>0</v>
      </c>
      <c r="E130" s="158">
        <v>0</v>
      </c>
      <c r="F130" s="157">
        <f t="shared" si="11"/>
        <v>0</v>
      </c>
      <c r="G130"/>
      <c r="H130"/>
      <c r="I130"/>
      <c r="J130"/>
      <c r="K130"/>
      <c r="L130"/>
      <c r="M130"/>
      <c r="N130"/>
    </row>
    <row r="131" spans="1:14" s="87" customFormat="1" ht="15.75" x14ac:dyDescent="0.25">
      <c r="A131" s="183" t="s">
        <v>471</v>
      </c>
      <c r="B131" s="184" t="s">
        <v>260</v>
      </c>
      <c r="C131" s="186">
        <f>C122+C128+C129+C130</f>
        <v>930271</v>
      </c>
      <c r="D131" s="185">
        <f t="shared" ref="D131:E131" si="24">D122+D128+D130</f>
        <v>0</v>
      </c>
      <c r="E131" s="185">
        <f t="shared" si="24"/>
        <v>0</v>
      </c>
      <c r="F131" s="186">
        <f t="shared" si="11"/>
        <v>930271</v>
      </c>
    </row>
    <row r="132" spans="1:14" s="87" customFormat="1" ht="15.75" x14ac:dyDescent="0.25">
      <c r="A132" s="126" t="s">
        <v>507</v>
      </c>
      <c r="B132" s="126"/>
      <c r="C132" s="167">
        <f>C101+C131</f>
        <v>74336409</v>
      </c>
      <c r="D132" s="168">
        <f>D101+D131</f>
        <v>350000</v>
      </c>
      <c r="E132" s="168">
        <f>E101+E131</f>
        <v>10000</v>
      </c>
      <c r="F132" s="167">
        <f>SUM(C132:E132)</f>
        <v>74696409</v>
      </c>
    </row>
    <row r="133" spans="1:14" x14ac:dyDescent="0.25">
      <c r="A133" s="162"/>
      <c r="B133" s="163"/>
      <c r="C133" s="163"/>
      <c r="D133" s="163"/>
      <c r="E133" s="163"/>
    </row>
    <row r="134" spans="1:14" x14ac:dyDescent="0.25">
      <c r="B134" s="25"/>
      <c r="C134" s="25"/>
      <c r="D134" s="25"/>
      <c r="E134" s="25"/>
    </row>
    <row r="135" spans="1:14" x14ac:dyDescent="0.25">
      <c r="B135" s="25"/>
      <c r="C135" s="25"/>
      <c r="D135" s="25"/>
      <c r="E135" s="25"/>
    </row>
    <row r="136" spans="1:14" x14ac:dyDescent="0.25">
      <c r="B136" s="25"/>
      <c r="C136" s="25"/>
      <c r="D136" s="25"/>
      <c r="E136" s="25"/>
    </row>
    <row r="137" spans="1:14" x14ac:dyDescent="0.25">
      <c r="B137" s="25"/>
      <c r="C137" s="25"/>
      <c r="D137" s="25"/>
      <c r="E137" s="25"/>
    </row>
    <row r="138" spans="1:14" x14ac:dyDescent="0.25">
      <c r="B138" s="25"/>
      <c r="C138" s="25"/>
      <c r="D138" s="25"/>
      <c r="E138" s="25"/>
    </row>
    <row r="139" spans="1:14" x14ac:dyDescent="0.25">
      <c r="B139" s="25"/>
      <c r="C139" s="25"/>
      <c r="D139" s="25"/>
      <c r="E139" s="25"/>
    </row>
    <row r="140" spans="1:14" x14ac:dyDescent="0.25">
      <c r="B140" s="25"/>
      <c r="C140" s="163"/>
      <c r="D140" s="25"/>
      <c r="E140" s="25"/>
      <c r="F140" s="25"/>
    </row>
    <row r="141" spans="1:14" x14ac:dyDescent="0.25">
      <c r="B141" s="25"/>
      <c r="C141" s="25"/>
      <c r="D141" s="25"/>
      <c r="E141" s="25"/>
      <c r="F141" s="25"/>
    </row>
    <row r="142" spans="1:14" x14ac:dyDescent="0.25">
      <c r="B142" s="25"/>
      <c r="C142" s="25"/>
      <c r="D142" s="25"/>
      <c r="E142" s="25"/>
      <c r="F142" s="25"/>
    </row>
    <row r="143" spans="1:14" x14ac:dyDescent="0.25">
      <c r="B143" s="25"/>
      <c r="C143" s="25"/>
      <c r="D143" s="25"/>
      <c r="E143" s="25"/>
      <c r="F143" s="25"/>
    </row>
    <row r="144" spans="1:14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  <row r="175" spans="2:6" x14ac:dyDescent="0.25">
      <c r="B175" s="25"/>
      <c r="C175" s="25"/>
      <c r="D175" s="25"/>
      <c r="E175" s="25"/>
      <c r="F175" s="25"/>
    </row>
    <row r="176" spans="2:6" x14ac:dyDescent="0.25">
      <c r="B176" s="25"/>
      <c r="C176" s="25"/>
      <c r="D176" s="25"/>
      <c r="E176" s="25"/>
      <c r="F176" s="25"/>
    </row>
    <row r="177" spans="2:6" x14ac:dyDescent="0.25">
      <c r="B177" s="25"/>
      <c r="C177" s="25"/>
      <c r="D177" s="25"/>
      <c r="E177" s="25"/>
      <c r="F177" s="25"/>
    </row>
    <row r="178" spans="2:6" x14ac:dyDescent="0.25">
      <c r="B178" s="25"/>
      <c r="C178" s="25"/>
      <c r="D178" s="25"/>
      <c r="E178" s="25"/>
      <c r="F178" s="25"/>
    </row>
    <row r="179" spans="2:6" x14ac:dyDescent="0.25">
      <c r="B179" s="25"/>
      <c r="C179" s="25"/>
      <c r="D179" s="25"/>
      <c r="E179" s="25"/>
      <c r="F179" s="25"/>
    </row>
    <row r="180" spans="2:6" x14ac:dyDescent="0.25">
      <c r="B180" s="25"/>
      <c r="C180" s="25"/>
      <c r="D180" s="25"/>
      <c r="E180" s="25"/>
      <c r="F180" s="25"/>
    </row>
    <row r="181" spans="2:6" x14ac:dyDescent="0.25">
      <c r="B181" s="25"/>
      <c r="C181" s="25"/>
      <c r="D181" s="25"/>
      <c r="E181" s="25"/>
      <c r="F181" s="25"/>
    </row>
    <row r="182" spans="2:6" x14ac:dyDescent="0.25">
      <c r="C182" s="25"/>
    </row>
    <row r="183" spans="2:6" x14ac:dyDescent="0.25">
      <c r="C183" s="25"/>
    </row>
    <row r="184" spans="2:6" x14ac:dyDescent="0.25">
      <c r="C184" s="25"/>
    </row>
    <row r="185" spans="2:6" x14ac:dyDescent="0.25">
      <c r="C185" s="25"/>
    </row>
    <row r="186" spans="2:6" x14ac:dyDescent="0.25">
      <c r="C186" s="25"/>
    </row>
    <row r="187" spans="2:6" x14ac:dyDescent="0.25">
      <c r="C187" s="25"/>
    </row>
    <row r="188" spans="2:6" x14ac:dyDescent="0.25">
      <c r="C188" s="25"/>
    </row>
  </sheetData>
  <mergeCells count="4">
    <mergeCell ref="C6:F6"/>
    <mergeCell ref="A3:F3"/>
    <mergeCell ref="A4:F4"/>
    <mergeCell ref="C1:K1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N100"/>
  <sheetViews>
    <sheetView workbookViewId="0">
      <selection activeCell="B2" sqref="B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201" customWidth="1"/>
    <col min="9" max="9" width="12.140625" style="201" customWidth="1"/>
    <col min="10" max="10" width="14" style="201" customWidth="1"/>
    <col min="11" max="11" width="12.7109375" bestFit="1" customWidth="1"/>
    <col min="12" max="12" width="11.42578125" customWidth="1"/>
    <col min="13" max="13" width="11.140625" customWidth="1"/>
    <col min="14" max="14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213" t="s">
        <v>712</v>
      </c>
      <c r="C1" s="213"/>
      <c r="D1" s="213"/>
      <c r="E1" s="213"/>
      <c r="F1" s="213"/>
      <c r="G1" s="213"/>
      <c r="H1" s="213"/>
      <c r="I1" s="213"/>
      <c r="J1" s="213"/>
    </row>
    <row r="3" spans="1:14" ht="24" customHeight="1" x14ac:dyDescent="0.25">
      <c r="A3" s="209" t="s">
        <v>706</v>
      </c>
      <c r="B3" s="214"/>
      <c r="C3" s="214"/>
      <c r="D3" s="214"/>
      <c r="E3" s="214"/>
      <c r="F3" s="211"/>
    </row>
    <row r="4" spans="1:14" ht="24" customHeight="1" x14ac:dyDescent="0.25">
      <c r="A4" s="212" t="s">
        <v>661</v>
      </c>
      <c r="B4" s="210"/>
      <c r="C4" s="210"/>
      <c r="D4" s="210"/>
      <c r="E4" s="210"/>
      <c r="F4" s="211"/>
      <c r="H4" s="202"/>
    </row>
    <row r="5" spans="1:14" ht="18" x14ac:dyDescent="0.25">
      <c r="A5" s="97"/>
    </row>
    <row r="6" spans="1:14" x14ac:dyDescent="0.25">
      <c r="A6" s="86" t="s">
        <v>698</v>
      </c>
      <c r="C6" s="208" t="s">
        <v>646</v>
      </c>
      <c r="D6" s="208"/>
      <c r="E6" s="208"/>
      <c r="F6" s="215"/>
      <c r="G6" s="143"/>
      <c r="H6" s="25"/>
      <c r="I6" s="25"/>
      <c r="J6" s="25"/>
      <c r="K6" s="25"/>
      <c r="L6" s="25"/>
      <c r="M6" s="25"/>
      <c r="N6" s="25"/>
    </row>
    <row r="7" spans="1:14" ht="30" x14ac:dyDescent="0.3">
      <c r="A7" s="2" t="s">
        <v>81</v>
      </c>
      <c r="B7" s="3" t="s">
        <v>33</v>
      </c>
      <c r="C7" s="98" t="s">
        <v>581</v>
      </c>
      <c r="D7" s="98" t="s">
        <v>582</v>
      </c>
      <c r="E7" s="98" t="s">
        <v>40</v>
      </c>
      <c r="F7" s="192" t="s">
        <v>24</v>
      </c>
      <c r="G7" s="143"/>
      <c r="H7" s="25"/>
      <c r="I7" s="25"/>
      <c r="J7" s="25"/>
      <c r="K7" s="25"/>
      <c r="L7" s="25"/>
      <c r="M7" s="25"/>
      <c r="N7" s="25"/>
    </row>
    <row r="8" spans="1:14" ht="15" customHeight="1" x14ac:dyDescent="0.25">
      <c r="A8" s="30" t="s">
        <v>261</v>
      </c>
      <c r="B8" s="6" t="s">
        <v>262</v>
      </c>
      <c r="C8" s="85">
        <v>12778775</v>
      </c>
      <c r="D8" s="85">
        <v>0</v>
      </c>
      <c r="E8" s="85">
        <v>0</v>
      </c>
      <c r="F8" s="193">
        <f>SUM(C8:E8)</f>
        <v>12778775</v>
      </c>
      <c r="G8" s="143"/>
      <c r="H8" s="25"/>
      <c r="I8" s="25"/>
      <c r="J8" s="25"/>
      <c r="K8" s="25"/>
      <c r="L8" s="25"/>
      <c r="M8" s="25"/>
      <c r="N8" s="25"/>
    </row>
    <row r="9" spans="1:14" ht="15" customHeight="1" x14ac:dyDescent="0.25">
      <c r="A9" s="5" t="s">
        <v>263</v>
      </c>
      <c r="B9" s="6" t="s">
        <v>264</v>
      </c>
      <c r="C9" s="85">
        <v>0</v>
      </c>
      <c r="D9" s="85">
        <v>0</v>
      </c>
      <c r="E9" s="85">
        <v>0</v>
      </c>
      <c r="F9" s="193">
        <f t="shared" ref="F9:F74" si="0">SUM(C9:E9)</f>
        <v>0</v>
      </c>
      <c r="G9" s="143"/>
      <c r="H9" s="25"/>
      <c r="I9" s="25"/>
      <c r="J9" s="25"/>
      <c r="K9" s="25"/>
      <c r="L9" s="25"/>
      <c r="M9" s="25"/>
      <c r="N9" s="25"/>
    </row>
    <row r="10" spans="1:14" ht="15" customHeight="1" x14ac:dyDescent="0.25">
      <c r="A10" s="5" t="s">
        <v>704</v>
      </c>
      <c r="B10" s="6" t="s">
        <v>702</v>
      </c>
      <c r="C10" s="85">
        <v>8208000</v>
      </c>
      <c r="D10" s="85">
        <v>0</v>
      </c>
      <c r="E10" s="85">
        <v>0</v>
      </c>
      <c r="F10" s="193">
        <f t="shared" ref="F10" si="1">SUM(C10:E10)</f>
        <v>8208000</v>
      </c>
      <c r="G10" s="143"/>
      <c r="H10" s="25"/>
      <c r="I10" s="25"/>
      <c r="J10" s="25"/>
      <c r="K10" s="25"/>
      <c r="L10" s="25"/>
      <c r="M10" s="25"/>
      <c r="N10" s="25"/>
    </row>
    <row r="11" spans="1:14" ht="15" customHeight="1" x14ac:dyDescent="0.25">
      <c r="A11" s="5" t="s">
        <v>705</v>
      </c>
      <c r="B11" s="6" t="s">
        <v>703</v>
      </c>
      <c r="C11" s="85">
        <v>0</v>
      </c>
      <c r="D11" s="85">
        <v>0</v>
      </c>
      <c r="E11" s="85">
        <v>0</v>
      </c>
      <c r="F11" s="193">
        <f t="shared" si="0"/>
        <v>0</v>
      </c>
      <c r="G11" s="143"/>
      <c r="H11" s="25"/>
      <c r="I11" s="25"/>
      <c r="J11" s="25"/>
      <c r="K11" s="25"/>
      <c r="L11" s="25"/>
      <c r="M11" s="25"/>
      <c r="N11" s="25"/>
    </row>
    <row r="12" spans="1:14" ht="15" customHeight="1" x14ac:dyDescent="0.25">
      <c r="A12" s="5" t="s">
        <v>265</v>
      </c>
      <c r="B12" s="6" t="s">
        <v>266</v>
      </c>
      <c r="C12" s="85">
        <v>2270000</v>
      </c>
      <c r="D12" s="85">
        <v>0</v>
      </c>
      <c r="E12" s="85">
        <v>0</v>
      </c>
      <c r="F12" s="193">
        <f t="shared" si="0"/>
        <v>2270000</v>
      </c>
      <c r="G12" s="143"/>
      <c r="H12" s="25"/>
      <c r="I12" s="25"/>
      <c r="J12" s="25"/>
      <c r="K12" s="25"/>
      <c r="L12" s="25"/>
      <c r="M12" s="25"/>
      <c r="N12" s="25"/>
    </row>
    <row r="13" spans="1:14" ht="15" customHeight="1" x14ac:dyDescent="0.25">
      <c r="A13" s="5" t="s">
        <v>267</v>
      </c>
      <c r="B13" s="6" t="s">
        <v>268</v>
      </c>
      <c r="C13" s="85">
        <v>0</v>
      </c>
      <c r="D13" s="85">
        <v>0</v>
      </c>
      <c r="E13" s="85">
        <v>0</v>
      </c>
      <c r="F13" s="193">
        <f t="shared" si="0"/>
        <v>0</v>
      </c>
      <c r="G13" s="143"/>
      <c r="H13" s="25"/>
      <c r="I13" s="25"/>
      <c r="J13" s="25"/>
      <c r="K13" s="25"/>
      <c r="L13" s="25"/>
      <c r="M13" s="25"/>
      <c r="N13" s="25"/>
    </row>
    <row r="14" spans="1:14" ht="15" customHeight="1" x14ac:dyDescent="0.25">
      <c r="A14" s="5" t="s">
        <v>658</v>
      </c>
      <c r="B14" s="6" t="s">
        <v>269</v>
      </c>
      <c r="C14" s="85">
        <v>0</v>
      </c>
      <c r="D14" s="85">
        <v>0</v>
      </c>
      <c r="E14" s="85">
        <v>0</v>
      </c>
      <c r="F14" s="193">
        <f t="shared" si="0"/>
        <v>0</v>
      </c>
      <c r="G14" s="143"/>
      <c r="H14" s="25"/>
      <c r="I14" s="25"/>
      <c r="J14" s="25"/>
      <c r="K14" s="25"/>
      <c r="L14" s="25"/>
      <c r="M14" s="25"/>
      <c r="N14" s="25"/>
    </row>
    <row r="15" spans="1:14" s="87" customFormat="1" ht="15" customHeight="1" x14ac:dyDescent="0.25">
      <c r="A15" s="7" t="s">
        <v>510</v>
      </c>
      <c r="B15" s="8" t="s">
        <v>270</v>
      </c>
      <c r="C15" s="88">
        <f>SUM(C8:C14)</f>
        <v>23256775</v>
      </c>
      <c r="D15" s="88">
        <f t="shared" ref="D15:E15" si="2">SUM(D8:D14)</f>
        <v>0</v>
      </c>
      <c r="E15" s="88">
        <f t="shared" si="2"/>
        <v>0</v>
      </c>
      <c r="F15" s="194">
        <f t="shared" si="0"/>
        <v>23256775</v>
      </c>
      <c r="G15" s="205"/>
      <c r="H15" s="206"/>
      <c r="I15" s="206"/>
      <c r="J15" s="206"/>
      <c r="K15" s="206"/>
      <c r="L15" s="206"/>
      <c r="M15" s="206"/>
      <c r="N15" s="206"/>
    </row>
    <row r="16" spans="1:14" ht="15" customHeight="1" x14ac:dyDescent="0.25">
      <c r="A16" s="5" t="s">
        <v>271</v>
      </c>
      <c r="B16" s="6" t="s">
        <v>272</v>
      </c>
      <c r="C16" s="85">
        <v>0</v>
      </c>
      <c r="D16" s="85">
        <v>0</v>
      </c>
      <c r="E16" s="85">
        <v>0</v>
      </c>
      <c r="F16" s="193">
        <f t="shared" si="0"/>
        <v>0</v>
      </c>
      <c r="G16" s="143"/>
      <c r="H16" s="25"/>
      <c r="I16" s="25"/>
      <c r="J16" s="25"/>
      <c r="K16" s="25"/>
      <c r="L16" s="25"/>
      <c r="M16" s="25"/>
      <c r="N16" s="25"/>
    </row>
    <row r="17" spans="1:14" ht="15" customHeight="1" x14ac:dyDescent="0.25">
      <c r="A17" s="5" t="s">
        <v>273</v>
      </c>
      <c r="B17" s="6" t="s">
        <v>274</v>
      </c>
      <c r="C17" s="85">
        <v>0</v>
      </c>
      <c r="D17" s="85">
        <v>0</v>
      </c>
      <c r="E17" s="85">
        <v>0</v>
      </c>
      <c r="F17" s="193">
        <f t="shared" si="0"/>
        <v>0</v>
      </c>
      <c r="G17" s="143"/>
      <c r="H17" s="25"/>
      <c r="I17" s="25"/>
      <c r="J17" s="25"/>
      <c r="K17" s="25"/>
      <c r="L17" s="25"/>
      <c r="M17" s="25"/>
      <c r="N17" s="25"/>
    </row>
    <row r="18" spans="1:14" ht="15" customHeight="1" x14ac:dyDescent="0.25">
      <c r="A18" s="5" t="s">
        <v>472</v>
      </c>
      <c r="B18" s="6" t="s">
        <v>275</v>
      </c>
      <c r="C18" s="85">
        <v>0</v>
      </c>
      <c r="D18" s="85">
        <v>0</v>
      </c>
      <c r="E18" s="85">
        <v>0</v>
      </c>
      <c r="F18" s="193">
        <f t="shared" si="0"/>
        <v>0</v>
      </c>
      <c r="G18" s="143"/>
      <c r="H18" s="25"/>
      <c r="I18" s="25"/>
      <c r="J18" s="25"/>
      <c r="K18" s="25"/>
      <c r="L18" s="25"/>
      <c r="M18" s="25"/>
      <c r="N18" s="25"/>
    </row>
    <row r="19" spans="1:14" ht="15" customHeight="1" x14ac:dyDescent="0.25">
      <c r="A19" s="5" t="s">
        <v>473</v>
      </c>
      <c r="B19" s="6" t="s">
        <v>276</v>
      </c>
      <c r="C19" s="85">
        <v>0</v>
      </c>
      <c r="D19" s="85">
        <v>0</v>
      </c>
      <c r="E19" s="85">
        <v>0</v>
      </c>
      <c r="F19" s="193">
        <f t="shared" si="0"/>
        <v>0</v>
      </c>
      <c r="G19" s="143"/>
      <c r="H19" s="25"/>
      <c r="I19" s="25"/>
      <c r="J19" s="25"/>
      <c r="K19" s="25"/>
      <c r="L19" s="25"/>
      <c r="M19" s="25"/>
      <c r="N19" s="25"/>
    </row>
    <row r="20" spans="1:14" ht="15" customHeight="1" x14ac:dyDescent="0.25">
      <c r="A20" s="5" t="s">
        <v>474</v>
      </c>
      <c r="B20" s="6" t="s">
        <v>277</v>
      </c>
      <c r="C20" s="85">
        <v>600000</v>
      </c>
      <c r="D20" s="85">
        <v>0</v>
      </c>
      <c r="E20" s="85">
        <v>0</v>
      </c>
      <c r="F20" s="193">
        <f t="shared" si="0"/>
        <v>600000</v>
      </c>
      <c r="G20" s="143"/>
      <c r="H20" s="25"/>
      <c r="I20" s="25"/>
      <c r="J20" s="25"/>
      <c r="K20" s="25"/>
      <c r="L20" s="25"/>
      <c r="M20" s="25"/>
      <c r="N20" s="25"/>
    </row>
    <row r="21" spans="1:14" s="87" customFormat="1" ht="15" customHeight="1" x14ac:dyDescent="0.25">
      <c r="A21" s="36" t="s">
        <v>511</v>
      </c>
      <c r="B21" s="44" t="s">
        <v>278</v>
      </c>
      <c r="C21" s="114">
        <f>SUM(C15:C20)</f>
        <v>23856775</v>
      </c>
      <c r="D21" s="114">
        <f t="shared" ref="D21:E21" si="3">SUM(D15:D20)</f>
        <v>0</v>
      </c>
      <c r="E21" s="114">
        <f t="shared" si="3"/>
        <v>0</v>
      </c>
      <c r="F21" s="194">
        <f t="shared" si="0"/>
        <v>23856775</v>
      </c>
      <c r="G21" s="205"/>
      <c r="H21" s="206"/>
      <c r="I21" s="206"/>
      <c r="J21" s="206"/>
      <c r="K21" s="206"/>
      <c r="L21" s="206"/>
      <c r="M21" s="206"/>
      <c r="N21" s="206"/>
    </row>
    <row r="22" spans="1:14" ht="15" customHeight="1" x14ac:dyDescent="0.25">
      <c r="A22" s="5" t="s">
        <v>478</v>
      </c>
      <c r="B22" s="6" t="s">
        <v>287</v>
      </c>
      <c r="C22" s="85">
        <v>0</v>
      </c>
      <c r="D22" s="85">
        <v>0</v>
      </c>
      <c r="E22" s="85">
        <v>0</v>
      </c>
      <c r="F22" s="193">
        <f t="shared" si="0"/>
        <v>0</v>
      </c>
      <c r="G22" s="143"/>
      <c r="H22" s="25"/>
      <c r="I22" s="25"/>
      <c r="J22" s="25"/>
      <c r="K22" s="25"/>
      <c r="L22" s="25"/>
      <c r="M22" s="25"/>
      <c r="N22" s="25"/>
    </row>
    <row r="23" spans="1:14" ht="15" customHeight="1" x14ac:dyDescent="0.25">
      <c r="A23" s="5" t="s">
        <v>479</v>
      </c>
      <c r="B23" s="6" t="s">
        <v>288</v>
      </c>
      <c r="C23" s="85">
        <v>0</v>
      </c>
      <c r="D23" s="85">
        <v>0</v>
      </c>
      <c r="E23" s="85">
        <v>0</v>
      </c>
      <c r="F23" s="193">
        <f t="shared" si="0"/>
        <v>0</v>
      </c>
      <c r="G23" s="143"/>
      <c r="H23" s="25"/>
      <c r="I23" s="25"/>
      <c r="J23" s="25"/>
      <c r="K23" s="25"/>
      <c r="L23" s="25"/>
      <c r="M23" s="25"/>
      <c r="N23" s="25"/>
    </row>
    <row r="24" spans="1:14" s="87" customFormat="1" ht="15" customHeight="1" x14ac:dyDescent="0.25">
      <c r="A24" s="7" t="s">
        <v>513</v>
      </c>
      <c r="B24" s="8" t="s">
        <v>289</v>
      </c>
      <c r="C24" s="88">
        <f>SUM(C22:C23)</f>
        <v>0</v>
      </c>
      <c r="D24" s="88">
        <f t="shared" ref="D24:E24" si="4">SUM(D22:D23)</f>
        <v>0</v>
      </c>
      <c r="E24" s="88">
        <f t="shared" si="4"/>
        <v>0</v>
      </c>
      <c r="F24" s="194">
        <f t="shared" si="0"/>
        <v>0</v>
      </c>
      <c r="G24" s="205"/>
      <c r="H24" s="206"/>
      <c r="I24" s="206"/>
      <c r="J24" s="206"/>
      <c r="K24" s="206"/>
      <c r="L24" s="206"/>
      <c r="M24" s="206"/>
      <c r="N24" s="206"/>
    </row>
    <row r="25" spans="1:14" ht="15" customHeight="1" x14ac:dyDescent="0.25">
      <c r="A25" s="7" t="s">
        <v>480</v>
      </c>
      <c r="B25" s="8" t="s">
        <v>290</v>
      </c>
      <c r="C25" s="88">
        <v>0</v>
      </c>
      <c r="D25" s="88">
        <v>0</v>
      </c>
      <c r="E25" s="88">
        <v>0</v>
      </c>
      <c r="F25" s="194">
        <f t="shared" si="0"/>
        <v>0</v>
      </c>
      <c r="G25" s="143"/>
      <c r="H25" s="25"/>
      <c r="I25" s="25"/>
      <c r="J25" s="25"/>
      <c r="K25" s="25"/>
      <c r="L25" s="25"/>
      <c r="M25" s="25"/>
      <c r="N25" s="25"/>
    </row>
    <row r="26" spans="1:14" ht="15" customHeight="1" x14ac:dyDescent="0.25">
      <c r="A26" s="7" t="s">
        <v>481</v>
      </c>
      <c r="B26" s="8" t="s">
        <v>291</v>
      </c>
      <c r="C26" s="88">
        <v>0</v>
      </c>
      <c r="D26" s="88">
        <v>0</v>
      </c>
      <c r="E26" s="88">
        <v>0</v>
      </c>
      <c r="F26" s="194">
        <f t="shared" si="0"/>
        <v>0</v>
      </c>
      <c r="G26" s="143"/>
      <c r="H26" s="25"/>
      <c r="I26" s="25"/>
      <c r="J26" s="25"/>
      <c r="K26" s="25"/>
      <c r="L26" s="25"/>
      <c r="M26" s="25"/>
      <c r="N26" s="25"/>
    </row>
    <row r="27" spans="1:14" ht="15" customHeight="1" x14ac:dyDescent="0.25">
      <c r="A27" s="7" t="s">
        <v>482</v>
      </c>
      <c r="B27" s="8" t="s">
        <v>292</v>
      </c>
      <c r="C27" s="88">
        <v>350000</v>
      </c>
      <c r="D27" s="88">
        <v>0</v>
      </c>
      <c r="E27" s="88">
        <v>0</v>
      </c>
      <c r="F27" s="194">
        <f t="shared" si="0"/>
        <v>350000</v>
      </c>
      <c r="G27" s="143"/>
      <c r="H27" s="25"/>
      <c r="I27" s="25"/>
      <c r="J27" s="25"/>
      <c r="K27" s="25"/>
      <c r="L27" s="25"/>
      <c r="M27" s="25"/>
      <c r="N27" s="25"/>
    </row>
    <row r="28" spans="1:14" ht="15" customHeight="1" x14ac:dyDescent="0.25">
      <c r="A28" s="5" t="s">
        <v>483</v>
      </c>
      <c r="B28" s="6" t="s">
        <v>293</v>
      </c>
      <c r="C28" s="85">
        <v>1150000</v>
      </c>
      <c r="D28" s="85">
        <v>0</v>
      </c>
      <c r="E28" s="85">
        <v>0</v>
      </c>
      <c r="F28" s="193">
        <f t="shared" si="0"/>
        <v>1150000</v>
      </c>
      <c r="G28" s="143"/>
      <c r="H28" s="25"/>
      <c r="I28" s="25"/>
      <c r="J28" s="25"/>
      <c r="K28" s="25"/>
      <c r="L28" s="25"/>
      <c r="M28" s="25"/>
      <c r="N28" s="25"/>
    </row>
    <row r="29" spans="1:14" ht="15" customHeight="1" x14ac:dyDescent="0.25">
      <c r="A29" s="5" t="s">
        <v>484</v>
      </c>
      <c r="B29" s="6" t="s">
        <v>296</v>
      </c>
      <c r="C29" s="85">
        <v>0</v>
      </c>
      <c r="D29" s="85">
        <v>0</v>
      </c>
      <c r="E29" s="85">
        <v>0</v>
      </c>
      <c r="F29" s="193">
        <f t="shared" si="0"/>
        <v>0</v>
      </c>
      <c r="G29" s="143"/>
      <c r="H29" s="25"/>
      <c r="I29" s="25"/>
      <c r="J29" s="25"/>
      <c r="K29" s="25"/>
      <c r="L29" s="25"/>
      <c r="M29" s="25"/>
      <c r="N29" s="25"/>
    </row>
    <row r="30" spans="1:14" ht="15" customHeight="1" x14ac:dyDescent="0.25">
      <c r="A30" s="5" t="s">
        <v>297</v>
      </c>
      <c r="B30" s="6" t="s">
        <v>298</v>
      </c>
      <c r="C30" s="85">
        <v>0</v>
      </c>
      <c r="D30" s="85">
        <v>0</v>
      </c>
      <c r="E30" s="85">
        <v>0</v>
      </c>
      <c r="F30" s="193">
        <f t="shared" si="0"/>
        <v>0</v>
      </c>
      <c r="G30" s="143"/>
      <c r="H30" s="25"/>
      <c r="I30" s="25"/>
      <c r="J30" s="25"/>
      <c r="K30" s="25"/>
      <c r="L30" s="25"/>
      <c r="M30" s="25"/>
      <c r="N30" s="25"/>
    </row>
    <row r="31" spans="1:14" ht="15" customHeight="1" x14ac:dyDescent="0.25">
      <c r="A31" s="5" t="s">
        <v>485</v>
      </c>
      <c r="B31" s="6" t="s">
        <v>299</v>
      </c>
      <c r="C31" s="85">
        <v>0</v>
      </c>
      <c r="D31" s="85">
        <v>0</v>
      </c>
      <c r="E31" s="85">
        <v>0</v>
      </c>
      <c r="F31" s="193">
        <f t="shared" si="0"/>
        <v>0</v>
      </c>
      <c r="G31" s="143"/>
      <c r="H31" s="25"/>
      <c r="I31" s="25"/>
      <c r="J31" s="25"/>
      <c r="K31" s="25"/>
      <c r="L31" s="25"/>
      <c r="M31" s="25"/>
      <c r="N31" s="25"/>
    </row>
    <row r="32" spans="1:14" ht="15" customHeight="1" x14ac:dyDescent="0.25">
      <c r="A32" s="5" t="s">
        <v>486</v>
      </c>
      <c r="B32" s="6" t="s">
        <v>304</v>
      </c>
      <c r="C32" s="85">
        <v>0</v>
      </c>
      <c r="D32" s="85">
        <v>0</v>
      </c>
      <c r="E32" s="85">
        <v>0</v>
      </c>
      <c r="F32" s="193">
        <f t="shared" si="0"/>
        <v>0</v>
      </c>
      <c r="G32" s="143"/>
      <c r="H32" s="25"/>
      <c r="I32" s="25"/>
      <c r="J32" s="25"/>
      <c r="K32" s="25"/>
      <c r="L32" s="25"/>
      <c r="M32" s="25"/>
      <c r="N32" s="25"/>
    </row>
    <row r="33" spans="1:14" s="87" customFormat="1" ht="15" customHeight="1" x14ac:dyDescent="0.25">
      <c r="A33" s="7" t="s">
        <v>514</v>
      </c>
      <c r="B33" s="8" t="s">
        <v>307</v>
      </c>
      <c r="C33" s="88">
        <f>SUM(C28:C32)</f>
        <v>1150000</v>
      </c>
      <c r="D33" s="88">
        <f t="shared" ref="D33:E33" si="5">SUM(D28:D32)</f>
        <v>0</v>
      </c>
      <c r="E33" s="88">
        <f t="shared" si="5"/>
        <v>0</v>
      </c>
      <c r="F33" s="194">
        <f t="shared" si="0"/>
        <v>1150000</v>
      </c>
      <c r="G33" s="205"/>
      <c r="H33" s="206"/>
      <c r="I33" s="206"/>
      <c r="J33" s="206"/>
      <c r="K33" s="206"/>
      <c r="L33" s="206"/>
      <c r="M33" s="206"/>
      <c r="N33" s="206"/>
    </row>
    <row r="34" spans="1:14" ht="15" customHeight="1" x14ac:dyDescent="0.25">
      <c r="A34" s="7" t="s">
        <v>487</v>
      </c>
      <c r="B34" s="8" t="s">
        <v>308</v>
      </c>
      <c r="C34" s="88">
        <v>70000</v>
      </c>
      <c r="D34" s="88">
        <v>0</v>
      </c>
      <c r="E34" s="88">
        <v>5000</v>
      </c>
      <c r="F34" s="194">
        <f t="shared" si="0"/>
        <v>75000</v>
      </c>
      <c r="G34" s="143"/>
      <c r="H34" s="25"/>
      <c r="I34" s="25"/>
      <c r="J34" s="25"/>
      <c r="K34" s="25"/>
      <c r="L34" s="25"/>
      <c r="M34" s="25"/>
      <c r="N34" s="25"/>
    </row>
    <row r="35" spans="1:14" s="87" customFormat="1" ht="15" customHeight="1" x14ac:dyDescent="0.25">
      <c r="A35" s="36" t="s">
        <v>515</v>
      </c>
      <c r="B35" s="44" t="s">
        <v>309</v>
      </c>
      <c r="C35" s="114">
        <f>C24+C25+C26+C27+C33+C34</f>
        <v>1570000</v>
      </c>
      <c r="D35" s="114">
        <f t="shared" ref="D35:E35" si="6">D24+D25+D26+D27+D33+D34</f>
        <v>0</v>
      </c>
      <c r="E35" s="114">
        <f t="shared" si="6"/>
        <v>5000</v>
      </c>
      <c r="F35" s="195">
        <f t="shared" si="0"/>
        <v>1575000</v>
      </c>
      <c r="G35" s="205"/>
      <c r="H35" s="206"/>
      <c r="I35" s="206"/>
      <c r="J35" s="206"/>
      <c r="K35" s="206"/>
      <c r="L35" s="206"/>
      <c r="M35" s="206"/>
      <c r="N35" s="206"/>
    </row>
    <row r="36" spans="1:14" ht="15" customHeight="1" x14ac:dyDescent="0.25">
      <c r="A36" s="13" t="s">
        <v>310</v>
      </c>
      <c r="B36" s="6" t="s">
        <v>311</v>
      </c>
      <c r="C36" s="85">
        <v>0</v>
      </c>
      <c r="D36" s="85">
        <v>0</v>
      </c>
      <c r="E36" s="85">
        <v>0</v>
      </c>
      <c r="F36" s="193">
        <f t="shared" si="0"/>
        <v>0</v>
      </c>
      <c r="G36" s="143"/>
      <c r="H36" s="25"/>
      <c r="I36" s="25"/>
      <c r="J36" s="25"/>
      <c r="K36" s="25"/>
      <c r="L36" s="25"/>
      <c r="M36" s="25"/>
      <c r="N36" s="25"/>
    </row>
    <row r="37" spans="1:14" ht="15" customHeight="1" x14ac:dyDescent="0.25">
      <c r="A37" s="13" t="s">
        <v>488</v>
      </c>
      <c r="B37" s="6" t="s">
        <v>312</v>
      </c>
      <c r="C37" s="85">
        <v>0</v>
      </c>
      <c r="D37" s="85">
        <v>0</v>
      </c>
      <c r="E37" s="85">
        <v>0</v>
      </c>
      <c r="F37" s="193">
        <f t="shared" si="0"/>
        <v>0</v>
      </c>
      <c r="G37" s="143"/>
      <c r="H37" s="25"/>
      <c r="I37" s="25"/>
      <c r="J37" s="25"/>
      <c r="K37" s="25"/>
      <c r="L37" s="25"/>
      <c r="M37" s="25"/>
      <c r="N37" s="25"/>
    </row>
    <row r="38" spans="1:14" ht="15" customHeight="1" x14ac:dyDescent="0.25">
      <c r="A38" s="13" t="s">
        <v>489</v>
      </c>
      <c r="B38" s="6" t="s">
        <v>313</v>
      </c>
      <c r="C38" s="85">
        <v>0</v>
      </c>
      <c r="D38" s="85">
        <v>0</v>
      </c>
      <c r="E38" s="85">
        <v>0</v>
      </c>
      <c r="F38" s="193">
        <f t="shared" si="0"/>
        <v>0</v>
      </c>
      <c r="G38" s="143"/>
      <c r="H38" s="25"/>
      <c r="I38" s="25"/>
      <c r="J38" s="25"/>
      <c r="K38" s="25"/>
      <c r="L38" s="25"/>
      <c r="M38" s="25"/>
      <c r="N38" s="25"/>
    </row>
    <row r="39" spans="1:14" ht="15" customHeight="1" x14ac:dyDescent="0.25">
      <c r="A39" s="13" t="s">
        <v>490</v>
      </c>
      <c r="B39" s="6" t="s">
        <v>314</v>
      </c>
      <c r="C39" s="85">
        <v>450000</v>
      </c>
      <c r="D39" s="85">
        <v>100000</v>
      </c>
      <c r="E39" s="85">
        <v>0</v>
      </c>
      <c r="F39" s="193">
        <f t="shared" si="0"/>
        <v>550000</v>
      </c>
      <c r="G39" s="143"/>
      <c r="H39" s="25"/>
      <c r="I39" s="25"/>
      <c r="J39" s="25"/>
      <c r="K39" s="25"/>
      <c r="L39" s="25"/>
      <c r="M39" s="25"/>
      <c r="N39" s="25"/>
    </row>
    <row r="40" spans="1:14" ht="15" customHeight="1" x14ac:dyDescent="0.25">
      <c r="A40" s="13" t="s">
        <v>315</v>
      </c>
      <c r="B40" s="6" t="s">
        <v>316</v>
      </c>
      <c r="C40" s="85">
        <v>0</v>
      </c>
      <c r="D40" s="85">
        <v>0</v>
      </c>
      <c r="E40" s="85">
        <v>0</v>
      </c>
      <c r="F40" s="193">
        <f t="shared" si="0"/>
        <v>0</v>
      </c>
      <c r="G40" s="143"/>
      <c r="H40" s="25"/>
      <c r="I40" s="25"/>
      <c r="J40" s="25"/>
      <c r="K40" s="25"/>
      <c r="L40" s="25"/>
      <c r="M40" s="25"/>
      <c r="N40" s="25"/>
    </row>
    <row r="41" spans="1:14" ht="15" customHeight="1" x14ac:dyDescent="0.25">
      <c r="A41" s="13" t="s">
        <v>317</v>
      </c>
      <c r="B41" s="6" t="s">
        <v>318</v>
      </c>
      <c r="C41" s="85">
        <v>0</v>
      </c>
      <c r="D41" s="85">
        <v>0</v>
      </c>
      <c r="E41" s="85">
        <v>0</v>
      </c>
      <c r="F41" s="193">
        <f t="shared" si="0"/>
        <v>0</v>
      </c>
      <c r="G41" s="143"/>
      <c r="H41" s="25"/>
      <c r="I41" s="25"/>
      <c r="J41" s="25"/>
      <c r="K41" s="25"/>
      <c r="L41" s="25"/>
      <c r="M41" s="25"/>
      <c r="N41" s="25"/>
    </row>
    <row r="42" spans="1:14" ht="15" customHeight="1" x14ac:dyDescent="0.25">
      <c r="A42" s="13" t="s">
        <v>319</v>
      </c>
      <c r="B42" s="6" t="s">
        <v>320</v>
      </c>
      <c r="C42" s="85">
        <v>0</v>
      </c>
      <c r="D42" s="85">
        <v>0</v>
      </c>
      <c r="E42" s="85">
        <v>0</v>
      </c>
      <c r="F42" s="193">
        <f t="shared" si="0"/>
        <v>0</v>
      </c>
      <c r="G42" s="143"/>
      <c r="H42" s="25"/>
      <c r="I42" s="25"/>
      <c r="J42" s="25"/>
      <c r="K42" s="25"/>
      <c r="L42" s="25"/>
      <c r="M42" s="25"/>
      <c r="N42" s="25"/>
    </row>
    <row r="43" spans="1:14" ht="15" customHeight="1" x14ac:dyDescent="0.25">
      <c r="A43" s="13" t="s">
        <v>491</v>
      </c>
      <c r="B43" s="6" t="s">
        <v>321</v>
      </c>
      <c r="C43" s="85">
        <v>0</v>
      </c>
      <c r="D43" s="85">
        <v>0</v>
      </c>
      <c r="E43" s="85">
        <v>0</v>
      </c>
      <c r="F43" s="193">
        <f t="shared" si="0"/>
        <v>0</v>
      </c>
      <c r="G43" s="143"/>
      <c r="H43" s="25"/>
      <c r="I43" s="25"/>
      <c r="J43" s="25"/>
      <c r="K43" s="25"/>
      <c r="L43" s="25"/>
      <c r="M43" s="25"/>
      <c r="N43" s="25"/>
    </row>
    <row r="44" spans="1:14" ht="15" customHeight="1" x14ac:dyDescent="0.25">
      <c r="A44" s="13" t="s">
        <v>492</v>
      </c>
      <c r="B44" s="6" t="s">
        <v>322</v>
      </c>
      <c r="C44" s="85">
        <v>0</v>
      </c>
      <c r="D44" s="85">
        <v>0</v>
      </c>
      <c r="E44" s="85">
        <v>0</v>
      </c>
      <c r="F44" s="193">
        <f t="shared" si="0"/>
        <v>0</v>
      </c>
      <c r="G44" s="143"/>
      <c r="H44" s="25"/>
      <c r="I44" s="25"/>
      <c r="J44" s="25"/>
      <c r="K44" s="25"/>
      <c r="L44" s="25"/>
      <c r="M44" s="25"/>
      <c r="N44" s="25"/>
    </row>
    <row r="45" spans="1:14" ht="15" customHeight="1" x14ac:dyDescent="0.25">
      <c r="A45" s="13" t="s">
        <v>694</v>
      </c>
      <c r="B45" s="6" t="s">
        <v>323</v>
      </c>
      <c r="C45" s="85">
        <v>0</v>
      </c>
      <c r="D45" s="85"/>
      <c r="E45" s="85"/>
      <c r="F45" s="193"/>
      <c r="G45" s="143"/>
      <c r="H45" s="25"/>
      <c r="I45" s="25"/>
      <c r="J45" s="25"/>
      <c r="K45" s="25"/>
      <c r="L45" s="25"/>
      <c r="M45" s="25"/>
      <c r="N45" s="25"/>
    </row>
    <row r="46" spans="1:14" ht="15" customHeight="1" x14ac:dyDescent="0.25">
      <c r="A46" s="13" t="s">
        <v>493</v>
      </c>
      <c r="B46" s="6" t="s">
        <v>693</v>
      </c>
      <c r="C46" s="85">
        <v>100000</v>
      </c>
      <c r="D46" s="85">
        <v>0</v>
      </c>
      <c r="E46" s="85">
        <v>0</v>
      </c>
      <c r="F46" s="193">
        <f t="shared" si="0"/>
        <v>100000</v>
      </c>
      <c r="G46" s="143"/>
      <c r="H46" s="25"/>
      <c r="I46" s="25"/>
      <c r="J46" s="25"/>
      <c r="K46" s="25"/>
      <c r="L46" s="25"/>
      <c r="M46" s="25"/>
      <c r="N46" s="25"/>
    </row>
    <row r="47" spans="1:14" s="87" customFormat="1" ht="15" customHeight="1" x14ac:dyDescent="0.25">
      <c r="A47" s="43" t="s">
        <v>516</v>
      </c>
      <c r="B47" s="44" t="s">
        <v>324</v>
      </c>
      <c r="C47" s="114">
        <f>SUM(C36:C46)</f>
        <v>550000</v>
      </c>
      <c r="D47" s="114">
        <f t="shared" ref="D47:E47" si="7">SUM(D36:D46)</f>
        <v>100000</v>
      </c>
      <c r="E47" s="114">
        <f t="shared" si="7"/>
        <v>0</v>
      </c>
      <c r="F47" s="195">
        <f t="shared" si="0"/>
        <v>650000</v>
      </c>
      <c r="G47" s="205"/>
      <c r="H47" s="206"/>
      <c r="I47" s="206"/>
      <c r="J47" s="206"/>
      <c r="K47" s="206"/>
      <c r="L47" s="206"/>
      <c r="M47" s="206"/>
      <c r="N47" s="206"/>
    </row>
    <row r="48" spans="1:14" ht="15" customHeight="1" x14ac:dyDescent="0.25">
      <c r="A48" s="13" t="s">
        <v>333</v>
      </c>
      <c r="B48" s="6" t="s">
        <v>334</v>
      </c>
      <c r="C48" s="114">
        <v>0</v>
      </c>
      <c r="D48" s="85">
        <v>0</v>
      </c>
      <c r="E48" s="85">
        <v>0</v>
      </c>
      <c r="F48" s="193">
        <f t="shared" si="0"/>
        <v>0</v>
      </c>
      <c r="G48" s="143"/>
      <c r="H48" s="25"/>
      <c r="I48" s="25"/>
      <c r="J48" s="25"/>
      <c r="K48" s="25"/>
      <c r="L48" s="25"/>
      <c r="M48" s="25"/>
      <c r="N48" s="25"/>
    </row>
    <row r="49" spans="1:14" ht="15" customHeight="1" x14ac:dyDescent="0.25">
      <c r="A49" s="5" t="s">
        <v>497</v>
      </c>
      <c r="B49" s="6" t="s">
        <v>335</v>
      </c>
      <c r="C49" s="85">
        <v>0</v>
      </c>
      <c r="D49" s="85">
        <v>0</v>
      </c>
      <c r="E49" s="85">
        <v>0</v>
      </c>
      <c r="F49" s="193">
        <f t="shared" si="0"/>
        <v>0</v>
      </c>
      <c r="G49" s="143"/>
      <c r="H49" s="25"/>
      <c r="I49" s="25"/>
      <c r="J49" s="25"/>
      <c r="K49" s="25"/>
      <c r="L49" s="25"/>
      <c r="M49" s="25"/>
      <c r="N49" s="25"/>
    </row>
    <row r="50" spans="1:14" ht="15" customHeight="1" x14ac:dyDescent="0.25">
      <c r="A50" s="13" t="s">
        <v>498</v>
      </c>
      <c r="B50" s="6" t="s">
        <v>659</v>
      </c>
      <c r="C50" s="85">
        <v>0</v>
      </c>
      <c r="D50" s="85">
        <v>0</v>
      </c>
      <c r="E50" s="85">
        <v>0</v>
      </c>
      <c r="F50" s="193">
        <f>SUM(D50:E50)</f>
        <v>0</v>
      </c>
      <c r="G50" s="143"/>
      <c r="H50" s="25"/>
      <c r="I50" s="25"/>
      <c r="J50" s="25"/>
      <c r="K50" s="25"/>
      <c r="L50" s="25"/>
      <c r="M50" s="25"/>
      <c r="N50" s="25"/>
    </row>
    <row r="51" spans="1:14" s="87" customFormat="1" ht="15" customHeight="1" x14ac:dyDescent="0.25">
      <c r="A51" s="36" t="s">
        <v>518</v>
      </c>
      <c r="B51" s="44" t="s">
        <v>336</v>
      </c>
      <c r="C51" s="114">
        <f>SUM(C48:C50)</f>
        <v>0</v>
      </c>
      <c r="D51" s="114">
        <f t="shared" ref="D51:E51" si="8">SUM(D48:D50)</f>
        <v>0</v>
      </c>
      <c r="E51" s="114">
        <f t="shared" si="8"/>
        <v>0</v>
      </c>
      <c r="F51" s="195">
        <f t="shared" si="0"/>
        <v>0</v>
      </c>
      <c r="G51" s="205"/>
      <c r="H51" s="206"/>
      <c r="I51" s="206"/>
      <c r="J51" s="206"/>
      <c r="K51" s="206"/>
      <c r="L51" s="206"/>
      <c r="M51" s="206"/>
      <c r="N51" s="206"/>
    </row>
    <row r="52" spans="1:14" s="87" customFormat="1" ht="15" customHeight="1" x14ac:dyDescent="0.25">
      <c r="A52" s="169" t="s">
        <v>41</v>
      </c>
      <c r="B52" s="172"/>
      <c r="C52" s="173">
        <f>C21+C35+C47+C51</f>
        <v>25976775</v>
      </c>
      <c r="D52" s="173">
        <f t="shared" ref="D52:E52" si="9">D21+D35+D47+D51</f>
        <v>100000</v>
      </c>
      <c r="E52" s="173">
        <f t="shared" si="9"/>
        <v>5000</v>
      </c>
      <c r="F52" s="196">
        <f t="shared" si="0"/>
        <v>26081775</v>
      </c>
      <c r="G52" s="205"/>
      <c r="H52" s="206"/>
      <c r="I52" s="206"/>
      <c r="J52" s="206"/>
      <c r="K52" s="206"/>
      <c r="L52" s="206"/>
      <c r="M52" s="206"/>
      <c r="N52" s="206"/>
    </row>
    <row r="53" spans="1:14" ht="15" customHeight="1" x14ac:dyDescent="0.25">
      <c r="A53" s="5" t="s">
        <v>279</v>
      </c>
      <c r="B53" s="6" t="s">
        <v>280</v>
      </c>
      <c r="C53" s="85">
        <v>0</v>
      </c>
      <c r="D53" s="85">
        <v>0</v>
      </c>
      <c r="E53" s="85">
        <v>0</v>
      </c>
      <c r="F53" s="193">
        <f t="shared" si="0"/>
        <v>0</v>
      </c>
      <c r="G53" s="143"/>
      <c r="H53" s="25"/>
      <c r="I53" s="25"/>
      <c r="J53" s="25"/>
      <c r="K53" s="25"/>
      <c r="L53" s="25"/>
      <c r="M53" s="25"/>
      <c r="N53" s="25"/>
    </row>
    <row r="54" spans="1:14" ht="15" customHeight="1" x14ac:dyDescent="0.25">
      <c r="A54" s="5" t="s">
        <v>281</v>
      </c>
      <c r="B54" s="6" t="s">
        <v>282</v>
      </c>
      <c r="C54" s="85">
        <v>0</v>
      </c>
      <c r="D54" s="85">
        <v>0</v>
      </c>
      <c r="E54" s="85">
        <v>0</v>
      </c>
      <c r="F54" s="193">
        <f t="shared" si="0"/>
        <v>0</v>
      </c>
      <c r="G54" s="143"/>
      <c r="H54" s="25"/>
      <c r="I54" s="25"/>
      <c r="J54" s="25"/>
      <c r="K54" s="25"/>
      <c r="L54" s="25"/>
      <c r="M54" s="25"/>
      <c r="N54" s="25"/>
    </row>
    <row r="55" spans="1:14" ht="15" customHeight="1" x14ac:dyDescent="0.25">
      <c r="A55" s="5" t="s">
        <v>475</v>
      </c>
      <c r="B55" s="6" t="s">
        <v>283</v>
      </c>
      <c r="C55" s="85">
        <v>0</v>
      </c>
      <c r="D55" s="85">
        <v>0</v>
      </c>
      <c r="E55" s="85">
        <v>0</v>
      </c>
      <c r="F55" s="193">
        <f t="shared" si="0"/>
        <v>0</v>
      </c>
      <c r="G55" s="143"/>
      <c r="H55" s="25"/>
      <c r="I55" s="25"/>
      <c r="J55" s="25"/>
      <c r="K55" s="25"/>
      <c r="L55" s="25"/>
      <c r="M55" s="25"/>
      <c r="N55" s="25"/>
    </row>
    <row r="56" spans="1:14" ht="15" customHeight="1" x14ac:dyDescent="0.25">
      <c r="A56" s="5" t="s">
        <v>476</v>
      </c>
      <c r="B56" s="6" t="s">
        <v>284</v>
      </c>
      <c r="C56" s="85">
        <v>0</v>
      </c>
      <c r="D56" s="85">
        <v>0</v>
      </c>
      <c r="E56" s="85">
        <v>0</v>
      </c>
      <c r="F56" s="193">
        <f t="shared" si="0"/>
        <v>0</v>
      </c>
      <c r="G56" s="143"/>
      <c r="H56" s="25"/>
      <c r="I56" s="25"/>
      <c r="J56" s="25"/>
      <c r="K56" s="25"/>
      <c r="L56" s="25"/>
      <c r="M56" s="25"/>
      <c r="N56" s="25"/>
    </row>
    <row r="57" spans="1:14" ht="15" customHeight="1" x14ac:dyDescent="0.25">
      <c r="A57" s="5" t="s">
        <v>477</v>
      </c>
      <c r="B57" s="6" t="s">
        <v>285</v>
      </c>
      <c r="C57" s="85">
        <v>4614634</v>
      </c>
      <c r="D57" s="85">
        <v>0</v>
      </c>
      <c r="E57" s="85">
        <v>0</v>
      </c>
      <c r="F57" s="193">
        <f t="shared" si="0"/>
        <v>4614634</v>
      </c>
      <c r="G57" s="143"/>
      <c r="H57" s="25"/>
      <c r="I57" s="25"/>
      <c r="J57" s="25"/>
      <c r="K57" s="25"/>
      <c r="L57" s="25"/>
      <c r="M57" s="25"/>
      <c r="N57" s="25"/>
    </row>
    <row r="58" spans="1:14" s="87" customFormat="1" ht="15" customHeight="1" x14ac:dyDescent="0.25">
      <c r="A58" s="36" t="s">
        <v>512</v>
      </c>
      <c r="B58" s="44" t="s">
        <v>286</v>
      </c>
      <c r="C58" s="88">
        <f>SUM(C53:C57)</f>
        <v>4614634</v>
      </c>
      <c r="D58" s="88">
        <f t="shared" ref="D58:E58" si="10">SUM(D53:D57)</f>
        <v>0</v>
      </c>
      <c r="E58" s="88">
        <f t="shared" si="10"/>
        <v>0</v>
      </c>
      <c r="F58" s="194">
        <f t="shared" si="0"/>
        <v>4614634</v>
      </c>
      <c r="G58" s="205"/>
      <c r="H58" s="206"/>
      <c r="I58" s="206"/>
      <c r="J58" s="206"/>
      <c r="K58" s="206"/>
      <c r="L58" s="206"/>
      <c r="M58" s="206"/>
      <c r="N58" s="206"/>
    </row>
    <row r="59" spans="1:14" ht="15" customHeight="1" x14ac:dyDescent="0.25">
      <c r="A59" s="13" t="s">
        <v>494</v>
      </c>
      <c r="B59" s="6" t="s">
        <v>325</v>
      </c>
      <c r="C59" s="88">
        <v>0</v>
      </c>
      <c r="D59" s="85">
        <v>0</v>
      </c>
      <c r="E59" s="85">
        <v>0</v>
      </c>
      <c r="F59" s="193">
        <f t="shared" si="0"/>
        <v>0</v>
      </c>
      <c r="G59" s="143"/>
      <c r="H59" s="25"/>
      <c r="I59" s="25"/>
      <c r="J59" s="25"/>
      <c r="K59" s="25"/>
      <c r="L59" s="25"/>
      <c r="M59" s="25"/>
      <c r="N59" s="25"/>
    </row>
    <row r="60" spans="1:14" ht="15" customHeight="1" x14ac:dyDescent="0.25">
      <c r="A60" s="13" t="s">
        <v>495</v>
      </c>
      <c r="B60" s="6" t="s">
        <v>326</v>
      </c>
      <c r="C60" s="85">
        <v>0</v>
      </c>
      <c r="D60" s="85">
        <v>0</v>
      </c>
      <c r="E60" s="85">
        <v>0</v>
      </c>
      <c r="F60" s="193">
        <f t="shared" si="0"/>
        <v>0</v>
      </c>
      <c r="G60" s="143"/>
      <c r="H60" s="25"/>
      <c r="I60" s="25"/>
      <c r="J60" s="25"/>
      <c r="K60" s="25"/>
      <c r="L60" s="25"/>
      <c r="M60" s="25"/>
      <c r="N60" s="25"/>
    </row>
    <row r="61" spans="1:14" ht="15" customHeight="1" x14ac:dyDescent="0.25">
      <c r="A61" s="13" t="s">
        <v>327</v>
      </c>
      <c r="B61" s="6" t="s">
        <v>328</v>
      </c>
      <c r="C61" s="85">
        <v>0</v>
      </c>
      <c r="D61" s="85">
        <v>0</v>
      </c>
      <c r="E61" s="85">
        <v>0</v>
      </c>
      <c r="F61" s="193">
        <f t="shared" si="0"/>
        <v>0</v>
      </c>
      <c r="G61" s="143"/>
      <c r="H61" s="25"/>
      <c r="I61" s="25"/>
      <c r="J61" s="25"/>
      <c r="K61" s="25"/>
      <c r="L61" s="25"/>
      <c r="M61" s="25"/>
      <c r="N61" s="25"/>
    </row>
    <row r="62" spans="1:14" ht="15" customHeight="1" x14ac:dyDescent="0.25">
      <c r="A62" s="13" t="s">
        <v>496</v>
      </c>
      <c r="B62" s="6" t="s">
        <v>329</v>
      </c>
      <c r="C62" s="85">
        <v>0</v>
      </c>
      <c r="D62" s="85">
        <v>0</v>
      </c>
      <c r="E62" s="85">
        <v>0</v>
      </c>
      <c r="F62" s="193">
        <f t="shared" si="0"/>
        <v>0</v>
      </c>
      <c r="G62" s="143"/>
      <c r="H62" s="25"/>
      <c r="I62" s="25"/>
      <c r="J62" s="25"/>
      <c r="K62" s="25"/>
      <c r="L62" s="25"/>
      <c r="M62" s="25"/>
      <c r="N62" s="25"/>
    </row>
    <row r="63" spans="1:14" ht="15" customHeight="1" x14ac:dyDescent="0.25">
      <c r="A63" s="13" t="s">
        <v>330</v>
      </c>
      <c r="B63" s="6" t="s">
        <v>331</v>
      </c>
      <c r="C63" s="85">
        <v>0</v>
      </c>
      <c r="D63" s="85">
        <v>0</v>
      </c>
      <c r="E63" s="85">
        <v>0</v>
      </c>
      <c r="F63" s="193">
        <f t="shared" si="0"/>
        <v>0</v>
      </c>
      <c r="G63" s="143"/>
      <c r="H63" s="25"/>
      <c r="I63" s="25"/>
      <c r="J63" s="25"/>
      <c r="K63" s="25"/>
      <c r="L63" s="25"/>
      <c r="M63" s="25"/>
      <c r="N63" s="25"/>
    </row>
    <row r="64" spans="1:14" s="87" customFormat="1" ht="15" customHeight="1" x14ac:dyDescent="0.25">
      <c r="A64" s="36" t="s">
        <v>517</v>
      </c>
      <c r="B64" s="44" t="s">
        <v>332</v>
      </c>
      <c r="C64" s="88">
        <f>SUM(C59:C63)</f>
        <v>0</v>
      </c>
      <c r="D64" s="88">
        <f t="shared" ref="D64:E64" si="11">SUM(D59:D63)</f>
        <v>0</v>
      </c>
      <c r="E64" s="88">
        <f t="shared" si="11"/>
        <v>0</v>
      </c>
      <c r="F64" s="194">
        <f t="shared" si="0"/>
        <v>0</v>
      </c>
      <c r="G64" s="205"/>
      <c r="H64" s="206"/>
      <c r="I64" s="206"/>
      <c r="J64" s="206"/>
      <c r="K64" s="206"/>
      <c r="L64" s="206"/>
      <c r="M64" s="206"/>
      <c r="N64" s="206"/>
    </row>
    <row r="65" spans="1:14" ht="15" customHeight="1" x14ac:dyDescent="0.25">
      <c r="A65" s="13" t="s">
        <v>337</v>
      </c>
      <c r="B65" s="6" t="s">
        <v>338</v>
      </c>
      <c r="C65" s="88">
        <v>0</v>
      </c>
      <c r="D65" s="85">
        <v>0</v>
      </c>
      <c r="E65" s="85">
        <v>0</v>
      </c>
      <c r="F65" s="193">
        <f t="shared" si="0"/>
        <v>0</v>
      </c>
      <c r="G65" s="143"/>
      <c r="H65" s="25"/>
      <c r="I65" s="25"/>
      <c r="J65" s="25"/>
      <c r="K65" s="25"/>
      <c r="L65" s="25"/>
      <c r="M65" s="25"/>
      <c r="N65" s="25"/>
    </row>
    <row r="66" spans="1:14" ht="15" customHeight="1" x14ac:dyDescent="0.25">
      <c r="A66" s="5" t="s">
        <v>499</v>
      </c>
      <c r="B66" s="6" t="s">
        <v>339</v>
      </c>
      <c r="C66" s="85">
        <v>0</v>
      </c>
      <c r="D66" s="85">
        <v>0</v>
      </c>
      <c r="E66" s="85">
        <v>0</v>
      </c>
      <c r="F66" s="193">
        <f>SUM(D66:E66)</f>
        <v>0</v>
      </c>
      <c r="G66" s="143"/>
      <c r="H66" s="25"/>
      <c r="I66" s="25"/>
      <c r="J66" s="25"/>
      <c r="K66" s="25"/>
      <c r="L66" s="25"/>
      <c r="M66" s="25"/>
      <c r="N66" s="25"/>
    </row>
    <row r="67" spans="1:14" ht="15" customHeight="1" x14ac:dyDescent="0.25">
      <c r="A67" s="13" t="s">
        <v>500</v>
      </c>
      <c r="B67" s="6" t="s">
        <v>340</v>
      </c>
      <c r="C67" s="85">
        <v>0</v>
      </c>
      <c r="D67" s="85">
        <v>0</v>
      </c>
      <c r="E67" s="85">
        <v>0</v>
      </c>
      <c r="F67" s="193">
        <f t="shared" si="0"/>
        <v>0</v>
      </c>
      <c r="G67" s="143"/>
      <c r="H67" s="25"/>
      <c r="I67" s="25"/>
      <c r="J67" s="25"/>
      <c r="K67" s="25"/>
      <c r="L67" s="25"/>
      <c r="M67" s="25"/>
      <c r="N67" s="25"/>
    </row>
    <row r="68" spans="1:14" s="87" customFormat="1" ht="15" customHeight="1" x14ac:dyDescent="0.25">
      <c r="A68" s="36" t="s">
        <v>520</v>
      </c>
      <c r="B68" s="44" t="s">
        <v>341</v>
      </c>
      <c r="C68" s="88">
        <f>SUM(C65:C67)</f>
        <v>0</v>
      </c>
      <c r="D68" s="88">
        <f t="shared" ref="D68:E68" si="12">SUM(D65:D67)</f>
        <v>0</v>
      </c>
      <c r="E68" s="88">
        <f t="shared" si="12"/>
        <v>0</v>
      </c>
      <c r="F68" s="194">
        <f t="shared" si="0"/>
        <v>0</v>
      </c>
      <c r="G68" s="205"/>
      <c r="H68" s="206"/>
      <c r="I68" s="206"/>
      <c r="J68" s="206"/>
      <c r="K68" s="206"/>
      <c r="L68" s="206"/>
      <c r="M68" s="206"/>
      <c r="N68" s="206"/>
    </row>
    <row r="69" spans="1:14" s="87" customFormat="1" ht="15" customHeight="1" x14ac:dyDescent="0.25">
      <c r="A69" s="169" t="s">
        <v>42</v>
      </c>
      <c r="B69" s="172"/>
      <c r="C69" s="173">
        <f>C58+C64+C68</f>
        <v>4614634</v>
      </c>
      <c r="D69" s="173">
        <f t="shared" ref="D69:E69" si="13">D58+D64+D68</f>
        <v>0</v>
      </c>
      <c r="E69" s="173">
        <f t="shared" si="13"/>
        <v>0</v>
      </c>
      <c r="F69" s="196">
        <f t="shared" si="0"/>
        <v>4614634</v>
      </c>
      <c r="G69" s="205"/>
      <c r="H69" s="206"/>
      <c r="I69" s="206"/>
      <c r="J69" s="206"/>
      <c r="K69" s="206"/>
      <c r="L69" s="206"/>
      <c r="M69" s="206"/>
      <c r="N69" s="206"/>
    </row>
    <row r="70" spans="1:14" s="87" customFormat="1" ht="15.75" x14ac:dyDescent="0.25">
      <c r="A70" s="127" t="s">
        <v>519</v>
      </c>
      <c r="B70" s="121" t="s">
        <v>342</v>
      </c>
      <c r="C70" s="123">
        <f>C21+C35+C47+C51+C58+C64+C68</f>
        <v>30591409</v>
      </c>
      <c r="D70" s="123">
        <f t="shared" ref="D70:E70" si="14">D21+D35+D47+D51+D58+D64+D68</f>
        <v>100000</v>
      </c>
      <c r="E70" s="123">
        <f t="shared" si="14"/>
        <v>5000</v>
      </c>
      <c r="F70" s="197">
        <f t="shared" si="0"/>
        <v>30696409</v>
      </c>
      <c r="G70" s="205"/>
      <c r="H70" s="206"/>
      <c r="I70" s="206"/>
      <c r="J70" s="206"/>
      <c r="K70" s="206"/>
      <c r="L70" s="206"/>
      <c r="M70" s="206"/>
      <c r="N70" s="206"/>
    </row>
    <row r="71" spans="1:14" s="87" customFormat="1" ht="15.75" x14ac:dyDescent="0.25">
      <c r="A71" s="174" t="s">
        <v>43</v>
      </c>
      <c r="B71" s="175"/>
      <c r="C71" s="176">
        <f>C52-'2. melléklet'!F76</f>
        <v>-1309363</v>
      </c>
      <c r="D71" s="176">
        <f>D52-'2. melléklet'!D76</f>
        <v>-250000</v>
      </c>
      <c r="E71" s="176">
        <f>E52-'2. melléklet'!E76</f>
        <v>-5000</v>
      </c>
      <c r="F71" s="198">
        <f>SUM(C71:E71)</f>
        <v>-1564363</v>
      </c>
      <c r="G71" s="205"/>
      <c r="H71" s="206"/>
      <c r="I71" s="206"/>
      <c r="J71" s="206"/>
      <c r="K71" s="206"/>
      <c r="L71" s="206"/>
      <c r="M71" s="206"/>
      <c r="N71" s="206"/>
    </row>
    <row r="72" spans="1:14" s="87" customFormat="1" ht="15.75" x14ac:dyDescent="0.25">
      <c r="A72" s="174" t="s">
        <v>44</v>
      </c>
      <c r="B72" s="175"/>
      <c r="C72" s="176">
        <f>C69-'2. melléklet'!C100</f>
        <v>-41865366</v>
      </c>
      <c r="D72" s="176">
        <f>D69-'2. melléklet'!D100</f>
        <v>0</v>
      </c>
      <c r="E72" s="176">
        <f>E69-'2. melléklet'!E100</f>
        <v>0</v>
      </c>
      <c r="F72" s="198">
        <f>SUM(C72:E72)</f>
        <v>-41865366</v>
      </c>
      <c r="G72" s="205"/>
      <c r="H72" s="206"/>
      <c r="I72" s="206"/>
      <c r="J72" s="206"/>
      <c r="K72" s="206"/>
      <c r="L72" s="206"/>
      <c r="M72" s="206"/>
      <c r="N72" s="206"/>
    </row>
    <row r="73" spans="1:14" x14ac:dyDescent="0.25">
      <c r="A73" s="34" t="s">
        <v>501</v>
      </c>
      <c r="B73" s="5" t="s">
        <v>343</v>
      </c>
      <c r="C73" s="85">
        <v>0</v>
      </c>
      <c r="D73" s="85">
        <v>0</v>
      </c>
      <c r="E73" s="85">
        <v>0</v>
      </c>
      <c r="F73" s="193">
        <f t="shared" si="0"/>
        <v>0</v>
      </c>
      <c r="G73" s="143"/>
      <c r="H73" s="25"/>
      <c r="I73" s="25"/>
      <c r="J73" s="25"/>
      <c r="K73" s="25"/>
      <c r="L73" s="25"/>
      <c r="M73" s="25"/>
      <c r="N73" s="25"/>
    </row>
    <row r="74" spans="1:14" x14ac:dyDescent="0.25">
      <c r="A74" s="13" t="s">
        <v>344</v>
      </c>
      <c r="B74" s="5" t="s">
        <v>345</v>
      </c>
      <c r="C74" s="85">
        <v>0</v>
      </c>
      <c r="D74" s="85">
        <v>0</v>
      </c>
      <c r="E74" s="85">
        <v>0</v>
      </c>
      <c r="F74" s="193">
        <f t="shared" si="0"/>
        <v>0</v>
      </c>
      <c r="G74" s="143"/>
      <c r="H74" s="25"/>
      <c r="I74" s="25"/>
      <c r="J74" s="25"/>
      <c r="K74" s="25"/>
      <c r="L74" s="25"/>
      <c r="M74" s="25"/>
      <c r="N74" s="25"/>
    </row>
    <row r="75" spans="1:14" x14ac:dyDescent="0.25">
      <c r="A75" s="34" t="s">
        <v>502</v>
      </c>
      <c r="B75" s="5" t="s">
        <v>346</v>
      </c>
      <c r="C75" s="85">
        <v>0</v>
      </c>
      <c r="D75" s="85">
        <v>0</v>
      </c>
      <c r="E75" s="85">
        <v>0</v>
      </c>
      <c r="F75" s="193">
        <f t="shared" ref="F75:F100" si="15">SUM(C75:E75)</f>
        <v>0</v>
      </c>
      <c r="G75" s="143"/>
      <c r="H75" s="25"/>
      <c r="I75" s="25"/>
      <c r="J75" s="25"/>
      <c r="K75" s="25"/>
      <c r="L75" s="25"/>
      <c r="M75" s="25"/>
      <c r="N75" s="25"/>
    </row>
    <row r="76" spans="1:14" s="87" customFormat="1" x14ac:dyDescent="0.25">
      <c r="A76" s="15" t="s">
        <v>521</v>
      </c>
      <c r="B76" s="7" t="s">
        <v>347</v>
      </c>
      <c r="C76" s="88">
        <v>0</v>
      </c>
      <c r="D76" s="88">
        <f t="shared" ref="D76:E76" si="16">SUM(D73:D75)</f>
        <v>0</v>
      </c>
      <c r="E76" s="88">
        <f t="shared" si="16"/>
        <v>0</v>
      </c>
      <c r="F76" s="194">
        <f t="shared" si="15"/>
        <v>0</v>
      </c>
      <c r="G76" s="205"/>
      <c r="H76" s="206"/>
      <c r="I76" s="206"/>
      <c r="J76" s="206"/>
      <c r="K76" s="206"/>
      <c r="L76" s="206"/>
      <c r="M76" s="206"/>
      <c r="N76" s="206"/>
    </row>
    <row r="77" spans="1:14" x14ac:dyDescent="0.25">
      <c r="A77" s="13" t="s">
        <v>503</v>
      </c>
      <c r="B77" s="5" t="s">
        <v>348</v>
      </c>
      <c r="C77" s="85">
        <v>0</v>
      </c>
      <c r="D77" s="85">
        <v>0</v>
      </c>
      <c r="E77" s="85">
        <v>0</v>
      </c>
      <c r="F77" s="193">
        <f t="shared" si="15"/>
        <v>0</v>
      </c>
      <c r="G77" s="143"/>
      <c r="H77" s="25"/>
      <c r="I77" s="25"/>
      <c r="J77" s="25"/>
      <c r="K77" s="25"/>
      <c r="L77" s="25"/>
      <c r="M77" s="25"/>
      <c r="N77" s="25"/>
    </row>
    <row r="78" spans="1:14" x14ac:dyDescent="0.25">
      <c r="A78" s="34" t="s">
        <v>349</v>
      </c>
      <c r="B78" s="5" t="s">
        <v>350</v>
      </c>
      <c r="C78" s="85">
        <v>0</v>
      </c>
      <c r="D78" s="85">
        <v>0</v>
      </c>
      <c r="E78" s="85">
        <v>0</v>
      </c>
      <c r="F78" s="193">
        <f t="shared" si="15"/>
        <v>0</v>
      </c>
      <c r="G78" s="143"/>
      <c r="H78" s="25"/>
      <c r="I78" s="25"/>
      <c r="J78" s="25"/>
      <c r="K78" s="25"/>
      <c r="L78" s="25"/>
      <c r="M78" s="25"/>
      <c r="N78" s="25"/>
    </row>
    <row r="79" spans="1:14" x14ac:dyDescent="0.25">
      <c r="A79" s="13" t="s">
        <v>504</v>
      </c>
      <c r="B79" s="5" t="s">
        <v>351</v>
      </c>
      <c r="C79" s="85">
        <v>0</v>
      </c>
      <c r="D79" s="85">
        <v>0</v>
      </c>
      <c r="E79" s="85">
        <v>0</v>
      </c>
      <c r="F79" s="193">
        <f t="shared" si="15"/>
        <v>0</v>
      </c>
      <c r="G79" s="143"/>
      <c r="H79" s="25"/>
      <c r="I79" s="25"/>
      <c r="J79" s="25"/>
      <c r="K79" s="25"/>
      <c r="L79" s="25"/>
      <c r="M79" s="25"/>
      <c r="N79" s="25"/>
    </row>
    <row r="80" spans="1:14" x14ac:dyDescent="0.25">
      <c r="A80" s="34" t="s">
        <v>352</v>
      </c>
      <c r="B80" s="5" t="s">
        <v>353</v>
      </c>
      <c r="C80" s="85">
        <v>0</v>
      </c>
      <c r="D80" s="85">
        <v>0</v>
      </c>
      <c r="E80" s="85">
        <v>0</v>
      </c>
      <c r="F80" s="193">
        <f t="shared" si="15"/>
        <v>0</v>
      </c>
      <c r="G80" s="143"/>
      <c r="H80" s="25"/>
      <c r="I80" s="25"/>
      <c r="J80" s="25"/>
      <c r="K80" s="25"/>
      <c r="L80" s="25"/>
      <c r="M80" s="25"/>
      <c r="N80" s="25"/>
    </row>
    <row r="81" spans="1:14" s="87" customFormat="1" x14ac:dyDescent="0.25">
      <c r="A81" s="14" t="s">
        <v>522</v>
      </c>
      <c r="B81" s="7" t="s">
        <v>354</v>
      </c>
      <c r="C81" s="85">
        <v>0</v>
      </c>
      <c r="D81" s="88">
        <f t="shared" ref="D81:E81" si="17">SUM(D77:D80)</f>
        <v>0</v>
      </c>
      <c r="E81" s="88">
        <f t="shared" si="17"/>
        <v>0</v>
      </c>
      <c r="F81" s="194">
        <f t="shared" si="15"/>
        <v>0</v>
      </c>
      <c r="G81" s="205"/>
      <c r="H81" s="206"/>
      <c r="I81" s="206"/>
      <c r="J81" s="206"/>
      <c r="K81" s="206"/>
      <c r="L81" s="206"/>
      <c r="M81" s="206"/>
      <c r="N81" s="206"/>
    </row>
    <row r="82" spans="1:14" x14ac:dyDescent="0.25">
      <c r="A82" s="5" t="s">
        <v>629</v>
      </c>
      <c r="B82" s="5" t="s">
        <v>355</v>
      </c>
      <c r="C82" s="111">
        <v>44000000</v>
      </c>
      <c r="D82" s="85">
        <v>0</v>
      </c>
      <c r="E82" s="85">
        <v>0</v>
      </c>
      <c r="F82" s="193">
        <f t="shared" si="15"/>
        <v>44000000</v>
      </c>
      <c r="G82" s="143"/>
      <c r="H82" s="25"/>
      <c r="I82" s="25"/>
      <c r="J82" s="25"/>
      <c r="K82" s="25"/>
      <c r="L82" s="25"/>
      <c r="M82" s="25"/>
      <c r="N82" s="25"/>
    </row>
    <row r="83" spans="1:14" x14ac:dyDescent="0.25">
      <c r="A83" s="5" t="s">
        <v>630</v>
      </c>
      <c r="B83" s="5" t="s">
        <v>355</v>
      </c>
      <c r="C83" s="85">
        <v>0</v>
      </c>
      <c r="D83" s="85">
        <v>0</v>
      </c>
      <c r="E83" s="85">
        <v>0</v>
      </c>
      <c r="F83" s="193">
        <f t="shared" si="15"/>
        <v>0</v>
      </c>
      <c r="G83" s="143"/>
      <c r="H83" s="25"/>
      <c r="I83" s="25"/>
      <c r="J83" s="25"/>
      <c r="K83" s="25"/>
      <c r="L83" s="25"/>
      <c r="M83" s="25"/>
      <c r="N83" s="25"/>
    </row>
    <row r="84" spans="1:14" x14ac:dyDescent="0.25">
      <c r="A84" s="5" t="s">
        <v>627</v>
      </c>
      <c r="B84" s="5" t="s">
        <v>356</v>
      </c>
      <c r="C84" s="85">
        <v>0</v>
      </c>
      <c r="D84" s="85">
        <v>0</v>
      </c>
      <c r="E84" s="85">
        <v>0</v>
      </c>
      <c r="F84" s="193">
        <f t="shared" si="15"/>
        <v>0</v>
      </c>
      <c r="G84" s="143"/>
      <c r="H84" s="25"/>
      <c r="I84" s="25"/>
      <c r="J84" s="25"/>
      <c r="K84" s="25"/>
      <c r="L84" s="25"/>
      <c r="M84" s="25"/>
      <c r="N84" s="25"/>
    </row>
    <row r="85" spans="1:14" x14ac:dyDescent="0.25">
      <c r="A85" s="5" t="s">
        <v>628</v>
      </c>
      <c r="B85" s="5" t="s">
        <v>356</v>
      </c>
      <c r="C85" s="85">
        <v>0</v>
      </c>
      <c r="D85" s="85">
        <v>0</v>
      </c>
      <c r="E85" s="85">
        <v>0</v>
      </c>
      <c r="F85" s="193">
        <f t="shared" si="15"/>
        <v>0</v>
      </c>
      <c r="G85" s="143"/>
      <c r="H85" s="25"/>
      <c r="I85" s="25"/>
      <c r="J85" s="25"/>
      <c r="K85" s="25"/>
      <c r="L85" s="25"/>
      <c r="M85" s="25"/>
      <c r="N85" s="25"/>
    </row>
    <row r="86" spans="1:14" s="87" customFormat="1" x14ac:dyDescent="0.25">
      <c r="A86" s="7" t="s">
        <v>523</v>
      </c>
      <c r="B86" s="7" t="s">
        <v>357</v>
      </c>
      <c r="C86" s="88">
        <f>SUM(C82:C85)</f>
        <v>44000000</v>
      </c>
      <c r="D86" s="88">
        <f t="shared" ref="D86:E86" si="18">SUM(D82:D85)</f>
        <v>0</v>
      </c>
      <c r="E86" s="88">
        <f t="shared" si="18"/>
        <v>0</v>
      </c>
      <c r="F86" s="194">
        <f t="shared" si="15"/>
        <v>44000000</v>
      </c>
      <c r="G86" s="205"/>
      <c r="H86" s="206"/>
      <c r="I86" s="206"/>
      <c r="J86" s="206"/>
      <c r="K86" s="206"/>
      <c r="L86" s="206"/>
      <c r="M86" s="206"/>
      <c r="N86" s="206"/>
    </row>
    <row r="87" spans="1:14" s="87" customFormat="1" x14ac:dyDescent="0.25">
      <c r="A87" s="14" t="s">
        <v>358</v>
      </c>
      <c r="B87" s="7" t="s">
        <v>359</v>
      </c>
      <c r="C87" s="88">
        <v>0</v>
      </c>
      <c r="D87" s="88">
        <v>0</v>
      </c>
      <c r="E87" s="88">
        <v>0</v>
      </c>
      <c r="F87" s="194">
        <f t="shared" si="15"/>
        <v>0</v>
      </c>
      <c r="G87" s="205"/>
      <c r="H87" s="206"/>
      <c r="I87" s="206"/>
      <c r="J87" s="206"/>
      <c r="K87" s="206"/>
      <c r="L87" s="206"/>
      <c r="M87" s="206"/>
      <c r="N87" s="206"/>
    </row>
    <row r="88" spans="1:14" s="87" customFormat="1" x14ac:dyDescent="0.25">
      <c r="A88" s="14" t="s">
        <v>360</v>
      </c>
      <c r="B88" s="7" t="s">
        <v>361</v>
      </c>
      <c r="C88" s="88">
        <v>0</v>
      </c>
      <c r="D88" s="88">
        <v>0</v>
      </c>
      <c r="E88" s="88">
        <v>0</v>
      </c>
      <c r="F88" s="194">
        <f t="shared" si="15"/>
        <v>0</v>
      </c>
      <c r="G88" s="205"/>
      <c r="H88" s="206"/>
      <c r="I88" s="206"/>
      <c r="J88" s="206"/>
      <c r="K88" s="206"/>
      <c r="L88" s="206"/>
      <c r="M88" s="206"/>
      <c r="N88" s="206"/>
    </row>
    <row r="89" spans="1:14" s="87" customFormat="1" x14ac:dyDescent="0.25">
      <c r="A89" s="14" t="s">
        <v>362</v>
      </c>
      <c r="B89" s="7" t="s">
        <v>363</v>
      </c>
      <c r="C89" s="88">
        <v>0</v>
      </c>
      <c r="D89" s="88">
        <v>0</v>
      </c>
      <c r="E89" s="88">
        <v>0</v>
      </c>
      <c r="F89" s="194">
        <f t="shared" si="15"/>
        <v>0</v>
      </c>
      <c r="G89" s="205"/>
      <c r="H89" s="206"/>
      <c r="I89" s="206"/>
      <c r="J89" s="206"/>
      <c r="K89" s="206"/>
      <c r="L89" s="206"/>
      <c r="M89" s="206"/>
      <c r="N89" s="206"/>
    </row>
    <row r="90" spans="1:14" s="87" customFormat="1" x14ac:dyDescent="0.25">
      <c r="A90" s="14" t="s">
        <v>364</v>
      </c>
      <c r="B90" s="7" t="s">
        <v>365</v>
      </c>
      <c r="C90" s="88">
        <v>0</v>
      </c>
      <c r="D90" s="88">
        <v>0</v>
      </c>
      <c r="E90" s="88">
        <v>0</v>
      </c>
      <c r="F90" s="194">
        <f t="shared" si="15"/>
        <v>0</v>
      </c>
      <c r="G90" s="205"/>
      <c r="H90" s="206"/>
      <c r="I90" s="206"/>
      <c r="J90" s="206"/>
      <c r="K90" s="206"/>
      <c r="L90" s="206"/>
      <c r="M90" s="206"/>
      <c r="N90" s="206"/>
    </row>
    <row r="91" spans="1:14" s="87" customFormat="1" x14ac:dyDescent="0.25">
      <c r="A91" s="15" t="s">
        <v>505</v>
      </c>
      <c r="B91" s="7" t="s">
        <v>366</v>
      </c>
      <c r="C91" s="88">
        <v>0</v>
      </c>
      <c r="D91" s="88">
        <v>0</v>
      </c>
      <c r="E91" s="88">
        <v>0</v>
      </c>
      <c r="F91" s="194">
        <f t="shared" si="15"/>
        <v>0</v>
      </c>
      <c r="G91" s="205"/>
      <c r="H91" s="206"/>
      <c r="I91" s="206"/>
      <c r="J91" s="206"/>
      <c r="K91" s="206"/>
      <c r="L91" s="206"/>
      <c r="M91" s="206"/>
      <c r="N91" s="206"/>
    </row>
    <row r="92" spans="1:14" s="87" customFormat="1" ht="15.75" x14ac:dyDescent="0.25">
      <c r="A92" s="43" t="s">
        <v>524</v>
      </c>
      <c r="B92" s="36" t="s">
        <v>368</v>
      </c>
      <c r="C92" s="88">
        <f>C76+C81+C86+C87+C88+C89+C90+C91</f>
        <v>44000000</v>
      </c>
      <c r="D92" s="114">
        <f t="shared" ref="D92:E92" si="19">D76+D81+D86+D87+D89+D88+D90+D91</f>
        <v>0</v>
      </c>
      <c r="E92" s="114">
        <f t="shared" si="19"/>
        <v>0</v>
      </c>
      <c r="F92" s="195">
        <f t="shared" si="15"/>
        <v>44000000</v>
      </c>
      <c r="G92" s="205"/>
      <c r="H92" s="206"/>
      <c r="I92" s="206"/>
      <c r="J92" s="206"/>
      <c r="K92" s="206"/>
      <c r="L92" s="206"/>
      <c r="M92" s="206"/>
      <c r="N92" s="206"/>
    </row>
    <row r="93" spans="1:14" ht="15.75" x14ac:dyDescent="0.25">
      <c r="A93" s="13" t="s">
        <v>369</v>
      </c>
      <c r="B93" s="5" t="s">
        <v>370</v>
      </c>
      <c r="C93" s="114">
        <v>0</v>
      </c>
      <c r="D93" s="85">
        <v>0</v>
      </c>
      <c r="E93" s="85">
        <v>0</v>
      </c>
      <c r="F93" s="193">
        <f t="shared" si="15"/>
        <v>0</v>
      </c>
      <c r="G93" s="143"/>
      <c r="H93" s="25"/>
      <c r="I93" s="25"/>
      <c r="J93" s="25"/>
      <c r="K93" s="25"/>
      <c r="L93" s="25"/>
      <c r="M93" s="25"/>
      <c r="N93" s="25"/>
    </row>
    <row r="94" spans="1:14" x14ac:dyDescent="0.25">
      <c r="A94" s="13" t="s">
        <v>371</v>
      </c>
      <c r="B94" s="5" t="s">
        <v>372</v>
      </c>
      <c r="C94" s="85">
        <v>0</v>
      </c>
      <c r="D94" s="85">
        <v>0</v>
      </c>
      <c r="E94" s="85">
        <v>0</v>
      </c>
      <c r="F94" s="193">
        <f t="shared" si="15"/>
        <v>0</v>
      </c>
      <c r="G94" s="143"/>
      <c r="H94" s="25"/>
      <c r="I94" s="25"/>
      <c r="J94" s="25"/>
      <c r="K94" s="25"/>
      <c r="L94" s="25"/>
      <c r="M94" s="25"/>
      <c r="N94" s="25"/>
    </row>
    <row r="95" spans="1:14" x14ac:dyDescent="0.25">
      <c r="A95" s="34" t="s">
        <v>373</v>
      </c>
      <c r="B95" s="5" t="s">
        <v>374</v>
      </c>
      <c r="C95" s="85">
        <v>0</v>
      </c>
      <c r="D95" s="85">
        <v>0</v>
      </c>
      <c r="E95" s="85">
        <v>0</v>
      </c>
      <c r="F95" s="193">
        <f>SUM(D95:E95)</f>
        <v>0</v>
      </c>
      <c r="G95" s="143"/>
      <c r="H95" s="25"/>
      <c r="I95" s="25"/>
      <c r="J95" s="25"/>
      <c r="K95" s="25"/>
      <c r="L95" s="25"/>
      <c r="M95" s="25"/>
      <c r="N95" s="25"/>
    </row>
    <row r="96" spans="1:14" x14ac:dyDescent="0.25">
      <c r="A96" s="34" t="s">
        <v>506</v>
      </c>
      <c r="B96" s="5" t="s">
        <v>375</v>
      </c>
      <c r="C96" s="85">
        <v>0</v>
      </c>
      <c r="D96" s="85">
        <v>0</v>
      </c>
      <c r="E96" s="85">
        <v>0</v>
      </c>
      <c r="F96" s="193">
        <f t="shared" si="15"/>
        <v>0</v>
      </c>
      <c r="G96" s="143"/>
      <c r="H96" s="25"/>
      <c r="I96" s="25"/>
      <c r="J96" s="25"/>
      <c r="K96" s="25"/>
      <c r="L96" s="25"/>
      <c r="M96" s="25"/>
      <c r="N96" s="25"/>
    </row>
    <row r="97" spans="1:14" s="87" customFormat="1" x14ac:dyDescent="0.25">
      <c r="A97" s="14" t="s">
        <v>525</v>
      </c>
      <c r="B97" s="7" t="s">
        <v>376</v>
      </c>
      <c r="C97" s="88">
        <f>SUM(C93:C96)</f>
        <v>0</v>
      </c>
      <c r="D97" s="88">
        <v>0</v>
      </c>
      <c r="E97" s="88">
        <v>0</v>
      </c>
      <c r="F97" s="194">
        <f t="shared" si="15"/>
        <v>0</v>
      </c>
      <c r="G97" s="205"/>
      <c r="H97" s="206"/>
      <c r="I97" s="206"/>
      <c r="J97" s="206"/>
      <c r="K97" s="206"/>
      <c r="L97" s="206"/>
      <c r="M97" s="206"/>
      <c r="N97" s="206"/>
    </row>
    <row r="98" spans="1:14" s="87" customFormat="1" x14ac:dyDescent="0.25">
      <c r="A98" s="15" t="s">
        <v>377</v>
      </c>
      <c r="B98" s="7" t="s">
        <v>378</v>
      </c>
      <c r="C98" s="88">
        <v>0</v>
      </c>
      <c r="D98" s="88">
        <v>0</v>
      </c>
      <c r="E98" s="88">
        <v>0</v>
      </c>
      <c r="F98" s="194">
        <f t="shared" si="15"/>
        <v>0</v>
      </c>
      <c r="G98" s="205"/>
      <c r="H98" s="206"/>
      <c r="I98" s="206"/>
      <c r="J98" s="206"/>
      <c r="K98" s="206"/>
      <c r="L98" s="206"/>
      <c r="M98" s="206"/>
      <c r="N98" s="206"/>
    </row>
    <row r="99" spans="1:14" s="87" customFormat="1" ht="15.75" x14ac:dyDescent="0.25">
      <c r="A99" s="124" t="s">
        <v>526</v>
      </c>
      <c r="B99" s="125" t="s">
        <v>379</v>
      </c>
      <c r="C99" s="123">
        <f>C92+C97+C98</f>
        <v>44000000</v>
      </c>
      <c r="D99" s="123">
        <f t="shared" ref="D99:E99" si="20">D92+D97+D98</f>
        <v>0</v>
      </c>
      <c r="E99" s="123">
        <f t="shared" si="20"/>
        <v>0</v>
      </c>
      <c r="F99" s="197">
        <f t="shared" si="15"/>
        <v>44000000</v>
      </c>
      <c r="G99" s="205"/>
      <c r="H99" s="206"/>
      <c r="I99" s="206"/>
      <c r="J99" s="206"/>
      <c r="K99" s="206"/>
      <c r="L99" s="206"/>
      <c r="M99" s="206"/>
      <c r="N99" s="206"/>
    </row>
    <row r="100" spans="1:14" s="87" customFormat="1" ht="17.25" x14ac:dyDescent="0.3">
      <c r="A100" s="126" t="s">
        <v>508</v>
      </c>
      <c r="B100" s="126"/>
      <c r="C100" s="128">
        <f>C70+C99</f>
        <v>74591409</v>
      </c>
      <c r="D100" s="128">
        <f t="shared" ref="D100:E100" si="21">D70+D99</f>
        <v>100000</v>
      </c>
      <c r="E100" s="128">
        <f t="shared" si="21"/>
        <v>5000</v>
      </c>
      <c r="F100" s="199">
        <f t="shared" si="15"/>
        <v>74696409</v>
      </c>
      <c r="G100" s="205"/>
      <c r="H100" s="206"/>
      <c r="I100" s="206"/>
      <c r="J100" s="206"/>
      <c r="K100" s="206"/>
      <c r="L100" s="206"/>
      <c r="M100" s="206"/>
      <c r="N100" s="206"/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69"/>
  <sheetViews>
    <sheetView workbookViewId="0">
      <selection activeCell="A2" sqref="A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15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16" t="s">
        <v>713</v>
      </c>
      <c r="B1" s="216"/>
      <c r="C1" s="216"/>
      <c r="D1" s="216"/>
      <c r="E1" s="216"/>
    </row>
    <row r="3" spans="1:5" ht="21.75" customHeight="1" x14ac:dyDescent="0.25">
      <c r="A3" s="209" t="s">
        <v>706</v>
      </c>
      <c r="B3" s="214"/>
      <c r="C3" s="214"/>
      <c r="D3" s="214"/>
      <c r="E3" s="214"/>
    </row>
    <row r="4" spans="1:5" ht="26.25" customHeight="1" x14ac:dyDescent="0.25">
      <c r="A4" s="212" t="s">
        <v>662</v>
      </c>
      <c r="B4" s="210"/>
      <c r="C4" s="210"/>
      <c r="D4" s="210"/>
      <c r="E4" s="210"/>
    </row>
    <row r="6" spans="1:5" ht="30" x14ac:dyDescent="0.3">
      <c r="A6" s="2" t="s">
        <v>81</v>
      </c>
      <c r="B6" s="3" t="s">
        <v>82</v>
      </c>
      <c r="C6" s="98" t="s">
        <v>1</v>
      </c>
      <c r="D6" s="99" t="s">
        <v>3</v>
      </c>
    </row>
    <row r="7" spans="1:5" x14ac:dyDescent="0.25">
      <c r="A7" s="26"/>
      <c r="B7" s="26"/>
      <c r="C7" s="85"/>
      <c r="D7" s="85"/>
    </row>
    <row r="8" spans="1:5" x14ac:dyDescent="0.25">
      <c r="A8" s="26"/>
      <c r="B8" s="26"/>
      <c r="C8" s="85"/>
      <c r="D8" s="85"/>
    </row>
    <row r="9" spans="1:5" x14ac:dyDescent="0.25">
      <c r="A9" s="13" t="s">
        <v>184</v>
      </c>
      <c r="B9" s="6" t="s">
        <v>185</v>
      </c>
      <c r="C9" s="85">
        <v>0</v>
      </c>
      <c r="D9" s="85">
        <f>C9</f>
        <v>0</v>
      </c>
    </row>
    <row r="10" spans="1:5" x14ac:dyDescent="0.25">
      <c r="A10" s="13"/>
      <c r="B10" s="6"/>
      <c r="C10" s="85"/>
      <c r="D10" s="85"/>
    </row>
    <row r="11" spans="1:5" x14ac:dyDescent="0.25">
      <c r="A11" s="13"/>
      <c r="B11" s="6"/>
      <c r="C11" s="85"/>
      <c r="D11" s="85"/>
    </row>
    <row r="12" spans="1:5" x14ac:dyDescent="0.25">
      <c r="A12" s="13" t="s">
        <v>422</v>
      </c>
      <c r="B12" s="6" t="s">
        <v>186</v>
      </c>
      <c r="C12" s="85">
        <v>0</v>
      </c>
      <c r="D12" s="85">
        <f>C12</f>
        <v>0</v>
      </c>
    </row>
    <row r="13" spans="1:5" x14ac:dyDescent="0.25">
      <c r="A13" s="13"/>
      <c r="B13" s="6"/>
      <c r="C13" s="85"/>
      <c r="D13" s="85"/>
    </row>
    <row r="14" spans="1:5" x14ac:dyDescent="0.25">
      <c r="A14" s="13"/>
      <c r="B14" s="6"/>
      <c r="C14" s="85"/>
      <c r="D14" s="85"/>
    </row>
    <row r="15" spans="1:5" x14ac:dyDescent="0.25">
      <c r="A15" s="5" t="s">
        <v>187</v>
      </c>
      <c r="B15" s="6" t="s">
        <v>188</v>
      </c>
      <c r="C15" s="85">
        <v>0</v>
      </c>
      <c r="D15" s="85">
        <f>C15</f>
        <v>0</v>
      </c>
    </row>
    <row r="16" spans="1:5" x14ac:dyDescent="0.25">
      <c r="A16" s="5"/>
      <c r="B16" s="6"/>
      <c r="C16" s="85"/>
      <c r="D16" s="85"/>
    </row>
    <row r="17" spans="1:4" x14ac:dyDescent="0.25">
      <c r="A17" s="5"/>
      <c r="B17" s="6"/>
      <c r="C17" s="85"/>
      <c r="D17" s="105"/>
    </row>
    <row r="18" spans="1:4" x14ac:dyDescent="0.25">
      <c r="A18" s="13" t="s">
        <v>189</v>
      </c>
      <c r="B18" s="6" t="s">
        <v>190</v>
      </c>
      <c r="C18" s="85">
        <v>400000</v>
      </c>
      <c r="D18" s="106">
        <f>C18</f>
        <v>400000</v>
      </c>
    </row>
    <row r="19" spans="1:4" x14ac:dyDescent="0.25">
      <c r="A19" s="129" t="s">
        <v>672</v>
      </c>
      <c r="B19" s="6"/>
      <c r="C19" s="85"/>
      <c r="D19" s="85"/>
    </row>
    <row r="20" spans="1:4" x14ac:dyDescent="0.25">
      <c r="A20" s="13"/>
      <c r="B20" s="6"/>
      <c r="C20" s="85"/>
      <c r="D20" s="85"/>
    </row>
    <row r="21" spans="1:4" x14ac:dyDescent="0.25">
      <c r="A21" s="13" t="s">
        <v>191</v>
      </c>
      <c r="B21" s="6" t="s">
        <v>192</v>
      </c>
      <c r="C21" s="85">
        <v>0</v>
      </c>
      <c r="D21" s="85">
        <f>C21</f>
        <v>0</v>
      </c>
    </row>
    <row r="22" spans="1:4" x14ac:dyDescent="0.25">
      <c r="A22" s="13"/>
      <c r="B22" s="6"/>
      <c r="C22" s="85"/>
      <c r="D22" s="85"/>
    </row>
    <row r="23" spans="1:4" x14ac:dyDescent="0.25">
      <c r="A23" s="13"/>
      <c r="B23" s="6"/>
      <c r="C23" s="85"/>
      <c r="D23" s="85"/>
    </row>
    <row r="24" spans="1:4" x14ac:dyDescent="0.25">
      <c r="A24" s="5" t="s">
        <v>193</v>
      </c>
      <c r="B24" s="6" t="s">
        <v>194</v>
      </c>
      <c r="C24" s="85">
        <v>0</v>
      </c>
      <c r="D24" s="85">
        <f>C24</f>
        <v>0</v>
      </c>
    </row>
    <row r="25" spans="1:4" x14ac:dyDescent="0.25">
      <c r="A25" s="5" t="s">
        <v>195</v>
      </c>
      <c r="B25" s="6" t="s">
        <v>196</v>
      </c>
      <c r="C25" s="106">
        <v>195000</v>
      </c>
      <c r="D25" s="106">
        <f>C25</f>
        <v>195000</v>
      </c>
    </row>
    <row r="26" spans="1:4" s="87" customFormat="1" ht="15.75" x14ac:dyDescent="0.25">
      <c r="A26" s="20" t="s">
        <v>423</v>
      </c>
      <c r="B26" s="9" t="s">
        <v>197</v>
      </c>
      <c r="C26" s="118">
        <f>SUM(C9+C12+C15+C18+C21+C24+C25)</f>
        <v>595000</v>
      </c>
      <c r="D26" s="118">
        <f>C26</f>
        <v>595000</v>
      </c>
    </row>
    <row r="27" spans="1:4" ht="15.75" x14ac:dyDescent="0.25">
      <c r="A27" s="24"/>
      <c r="B27" s="8"/>
      <c r="C27" s="85"/>
      <c r="D27" s="85"/>
    </row>
    <row r="28" spans="1:4" ht="15.75" x14ac:dyDescent="0.25">
      <c r="A28" s="24"/>
      <c r="B28" s="8"/>
      <c r="C28" s="85"/>
      <c r="D28" s="85"/>
    </row>
    <row r="29" spans="1:4" x14ac:dyDescent="0.25">
      <c r="A29" s="13" t="s">
        <v>198</v>
      </c>
      <c r="B29" s="6" t="s">
        <v>199</v>
      </c>
      <c r="C29" s="106">
        <v>36157000</v>
      </c>
      <c r="D29" s="85">
        <f>C29</f>
        <v>36157000</v>
      </c>
    </row>
    <row r="30" spans="1:4" x14ac:dyDescent="0.25">
      <c r="A30" s="129" t="s">
        <v>707</v>
      </c>
      <c r="B30" s="131"/>
      <c r="C30" s="132">
        <v>3175000</v>
      </c>
      <c r="D30" s="132">
        <f>SUM(C30)</f>
        <v>3175000</v>
      </c>
    </row>
    <row r="31" spans="1:4" x14ac:dyDescent="0.25">
      <c r="A31" s="129" t="s">
        <v>699</v>
      </c>
      <c r="B31" s="6"/>
      <c r="C31" s="132">
        <v>32607000</v>
      </c>
      <c r="D31" s="132">
        <f>SUM(C31)</f>
        <v>32607000</v>
      </c>
    </row>
    <row r="32" spans="1:4" x14ac:dyDescent="0.25">
      <c r="A32" s="13" t="s">
        <v>708</v>
      </c>
      <c r="B32" s="6"/>
      <c r="C32" s="132">
        <v>400000</v>
      </c>
      <c r="D32" s="132">
        <f>SUM(C32)</f>
        <v>400000</v>
      </c>
    </row>
    <row r="33" spans="1:5" x14ac:dyDescent="0.25">
      <c r="A33" s="13"/>
      <c r="B33" s="6"/>
      <c r="C33" s="85"/>
      <c r="D33" s="85"/>
    </row>
    <row r="34" spans="1:5" x14ac:dyDescent="0.25">
      <c r="A34" s="13" t="s">
        <v>200</v>
      </c>
      <c r="B34" s="6" t="s">
        <v>201</v>
      </c>
      <c r="C34" s="85">
        <v>0</v>
      </c>
      <c r="D34" s="85">
        <f>C34</f>
        <v>0</v>
      </c>
    </row>
    <row r="35" spans="1:5" x14ac:dyDescent="0.25">
      <c r="A35" s="13"/>
      <c r="B35" s="6"/>
      <c r="C35" s="85"/>
      <c r="D35" s="85"/>
    </row>
    <row r="36" spans="1:5" x14ac:dyDescent="0.25">
      <c r="A36" s="13" t="s">
        <v>202</v>
      </c>
      <c r="B36" s="6" t="s">
        <v>203</v>
      </c>
      <c r="C36" s="85">
        <v>0</v>
      </c>
      <c r="D36" s="85">
        <f>C36</f>
        <v>0</v>
      </c>
    </row>
    <row r="37" spans="1:5" x14ac:dyDescent="0.25">
      <c r="A37" s="13" t="s">
        <v>204</v>
      </c>
      <c r="B37" s="6" t="s">
        <v>205</v>
      </c>
      <c r="C37" s="85">
        <v>9728000</v>
      </c>
      <c r="D37" s="85">
        <f>C37</f>
        <v>9728000</v>
      </c>
    </row>
    <row r="38" spans="1:5" s="87" customFormat="1" ht="15.75" x14ac:dyDescent="0.25">
      <c r="A38" s="20" t="s">
        <v>424</v>
      </c>
      <c r="B38" s="9" t="s">
        <v>206</v>
      </c>
      <c r="C38" s="114">
        <f>C29+C34+C36+C37</f>
        <v>45885000</v>
      </c>
      <c r="D38" s="114">
        <f>C38</f>
        <v>45885000</v>
      </c>
    </row>
    <row r="41" spans="1:5" x14ac:dyDescent="0.25">
      <c r="A41" s="90" t="s">
        <v>632</v>
      </c>
      <c r="B41" s="90" t="s">
        <v>647</v>
      </c>
      <c r="C41" s="90" t="s">
        <v>633</v>
      </c>
      <c r="D41" s="90" t="s">
        <v>634</v>
      </c>
      <c r="E41" s="116" t="s">
        <v>635</v>
      </c>
    </row>
    <row r="42" spans="1:5" x14ac:dyDescent="0.25">
      <c r="A42" s="100"/>
      <c r="B42" s="100"/>
      <c r="C42" s="110"/>
      <c r="D42" s="110"/>
      <c r="E42" s="111"/>
    </row>
    <row r="43" spans="1:5" x14ac:dyDescent="0.25">
      <c r="A43" s="13" t="s">
        <v>184</v>
      </c>
      <c r="B43" s="6" t="s">
        <v>185</v>
      </c>
      <c r="C43" s="110">
        <v>0</v>
      </c>
      <c r="D43" s="110">
        <v>0</v>
      </c>
      <c r="E43" s="111">
        <f>SUM(C43:D43)</f>
        <v>0</v>
      </c>
    </row>
    <row r="44" spans="1:5" x14ac:dyDescent="0.25">
      <c r="A44" s="13"/>
      <c r="B44" s="6"/>
      <c r="C44" s="110"/>
      <c r="D44" s="110"/>
      <c r="E44" s="111"/>
    </row>
    <row r="45" spans="1:5" x14ac:dyDescent="0.25">
      <c r="A45" s="13" t="s">
        <v>422</v>
      </c>
      <c r="B45" s="6" t="s">
        <v>186</v>
      </c>
      <c r="C45" s="110">
        <v>0</v>
      </c>
      <c r="D45" s="110">
        <v>0</v>
      </c>
      <c r="E45" s="111">
        <f>SUM(C45:D45)</f>
        <v>0</v>
      </c>
    </row>
    <row r="46" spans="1:5" x14ac:dyDescent="0.25">
      <c r="A46" s="13"/>
      <c r="B46" s="6"/>
      <c r="C46" s="110"/>
      <c r="D46" s="110"/>
      <c r="E46" s="111"/>
    </row>
    <row r="47" spans="1:5" x14ac:dyDescent="0.25">
      <c r="A47" s="13"/>
      <c r="B47" s="6"/>
      <c r="C47" s="110"/>
      <c r="D47" s="110"/>
      <c r="E47" s="111"/>
    </row>
    <row r="48" spans="1:5" x14ac:dyDescent="0.25">
      <c r="A48" s="5" t="s">
        <v>187</v>
      </c>
      <c r="B48" s="6" t="s">
        <v>188</v>
      </c>
      <c r="C48" s="110">
        <v>0</v>
      </c>
      <c r="D48" s="110">
        <v>0</v>
      </c>
      <c r="E48" s="111">
        <f>SUM(C48:D48)</f>
        <v>0</v>
      </c>
    </row>
    <row r="49" spans="1:5" x14ac:dyDescent="0.25">
      <c r="A49" s="5"/>
      <c r="B49" s="6"/>
      <c r="C49" s="110"/>
      <c r="D49" s="110"/>
      <c r="E49" s="111"/>
    </row>
    <row r="50" spans="1:5" x14ac:dyDescent="0.25">
      <c r="A50" s="5"/>
      <c r="B50" s="6"/>
      <c r="C50" s="130"/>
      <c r="D50" s="130"/>
      <c r="E50" s="130"/>
    </row>
    <row r="51" spans="1:5" x14ac:dyDescent="0.25">
      <c r="A51" s="13" t="s">
        <v>189</v>
      </c>
      <c r="B51" s="6" t="s">
        <v>190</v>
      </c>
      <c r="C51" s="106">
        <v>400000</v>
      </c>
      <c r="D51" s="106">
        <v>195000</v>
      </c>
      <c r="E51" s="106">
        <f>SUM(C51:D51)</f>
        <v>595000</v>
      </c>
    </row>
    <row r="52" spans="1:5" s="87" customFormat="1" ht="15.75" x14ac:dyDescent="0.25">
      <c r="A52" s="20" t="s">
        <v>423</v>
      </c>
      <c r="B52" s="9" t="s">
        <v>197</v>
      </c>
      <c r="C52" s="112">
        <f>C43+C45+C48+C51</f>
        <v>400000</v>
      </c>
      <c r="D52" s="112">
        <f>D43+D45+D48+D51</f>
        <v>195000</v>
      </c>
      <c r="E52" s="112">
        <f>SUM(C52:D52)</f>
        <v>595000</v>
      </c>
    </row>
    <row r="53" spans="1:5" ht="15.75" x14ac:dyDescent="0.25">
      <c r="A53" s="24"/>
      <c r="B53" s="8"/>
      <c r="C53" s="110"/>
      <c r="D53" s="110"/>
      <c r="E53" s="111"/>
    </row>
    <row r="54" spans="1:5" ht="15.75" x14ac:dyDescent="0.25">
      <c r="A54" s="24"/>
      <c r="B54" s="8"/>
      <c r="C54" s="110"/>
      <c r="D54" s="110"/>
      <c r="E54" s="111"/>
    </row>
    <row r="55" spans="1:5" x14ac:dyDescent="0.25">
      <c r="A55" s="13" t="s">
        <v>198</v>
      </c>
      <c r="B55" s="6" t="s">
        <v>199</v>
      </c>
      <c r="C55" s="110">
        <v>36157000</v>
      </c>
      <c r="D55" s="110">
        <v>9728000</v>
      </c>
      <c r="E55" s="111">
        <f>SUM(C55:D55)</f>
        <v>45885000</v>
      </c>
    </row>
    <row r="56" spans="1:5" x14ac:dyDescent="0.25">
      <c r="A56" s="129"/>
      <c r="B56" s="131"/>
      <c r="C56" s="133"/>
      <c r="D56" s="133"/>
      <c r="E56" s="132"/>
    </row>
    <row r="57" spans="1:5" x14ac:dyDescent="0.25">
      <c r="A57" s="129"/>
      <c r="B57" s="6"/>
      <c r="C57" s="181"/>
      <c r="D57" s="181"/>
      <c r="E57" s="182"/>
    </row>
    <row r="58" spans="1:5" x14ac:dyDescent="0.25">
      <c r="A58" s="13"/>
      <c r="B58" s="6"/>
      <c r="C58" s="110"/>
      <c r="D58" s="110"/>
      <c r="E58" s="111"/>
    </row>
    <row r="59" spans="1:5" x14ac:dyDescent="0.25">
      <c r="A59" s="13" t="s">
        <v>200</v>
      </c>
      <c r="B59" s="6" t="s">
        <v>201</v>
      </c>
      <c r="C59" s="110">
        <v>0</v>
      </c>
      <c r="D59" s="110">
        <v>0</v>
      </c>
      <c r="E59" s="111">
        <f>SUM(C59:D59)</f>
        <v>0</v>
      </c>
    </row>
    <row r="60" spans="1:5" x14ac:dyDescent="0.25">
      <c r="A60" s="13"/>
      <c r="B60" s="6"/>
      <c r="C60" s="110"/>
      <c r="D60" s="110"/>
      <c r="E60" s="111"/>
    </row>
    <row r="61" spans="1:5" x14ac:dyDescent="0.25">
      <c r="A61" s="13"/>
      <c r="B61" s="6"/>
      <c r="C61" s="110"/>
      <c r="D61" s="110"/>
      <c r="E61" s="111"/>
    </row>
    <row r="62" spans="1:5" x14ac:dyDescent="0.25">
      <c r="A62" s="13" t="s">
        <v>202</v>
      </c>
      <c r="B62" s="6" t="s">
        <v>203</v>
      </c>
      <c r="C62" s="110">
        <v>0</v>
      </c>
      <c r="D62" s="110">
        <v>0</v>
      </c>
      <c r="E62" s="111">
        <f>SUM(C62:D62)</f>
        <v>0</v>
      </c>
    </row>
    <row r="63" spans="1:5" s="87" customFormat="1" ht="15.75" x14ac:dyDescent="0.25">
      <c r="A63" s="20" t="s">
        <v>424</v>
      </c>
      <c r="B63" s="9" t="s">
        <v>206</v>
      </c>
      <c r="C63" s="113">
        <f>C55+C59+C62</f>
        <v>36157000</v>
      </c>
      <c r="D63" s="113">
        <f>D55+D59+D62</f>
        <v>9728000</v>
      </c>
      <c r="E63" s="114">
        <f>SUM(C63:D63)</f>
        <v>45885000</v>
      </c>
    </row>
    <row r="64" spans="1:5" x14ac:dyDescent="0.25">
      <c r="A64" s="86"/>
      <c r="B64" s="86"/>
      <c r="C64" s="86"/>
      <c r="D64" s="86"/>
    </row>
    <row r="65" spans="1:4" x14ac:dyDescent="0.25">
      <c r="A65" s="86"/>
      <c r="B65" s="86"/>
      <c r="C65" s="86"/>
      <c r="D65" s="86"/>
    </row>
    <row r="66" spans="1:4" x14ac:dyDescent="0.25">
      <c r="A66" s="86"/>
      <c r="B66" s="86"/>
      <c r="C66" s="86"/>
      <c r="D66" s="86"/>
    </row>
    <row r="67" spans="1:4" x14ac:dyDescent="0.25">
      <c r="A67" s="86"/>
      <c r="B67" s="86"/>
      <c r="C67" s="86"/>
      <c r="D67" s="86"/>
    </row>
    <row r="68" spans="1:4" x14ac:dyDescent="0.25">
      <c r="A68" s="86"/>
      <c r="B68" s="86"/>
      <c r="C68" s="86"/>
      <c r="D68" s="86"/>
    </row>
    <row r="69" spans="1:4" x14ac:dyDescent="0.25">
      <c r="A69" s="86"/>
      <c r="B69" s="86"/>
      <c r="C69" s="86"/>
      <c r="D69" s="8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C36"/>
  <sheetViews>
    <sheetView zoomScaleNormal="100" workbookViewId="0">
      <selection activeCell="A3" sqref="A3:C3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19"/>
    </row>
    <row r="2" spans="1:3" x14ac:dyDescent="0.25">
      <c r="B2" t="s">
        <v>714</v>
      </c>
    </row>
    <row r="3" spans="1:3" ht="25.5" customHeight="1" x14ac:dyDescent="0.25">
      <c r="A3" s="209" t="s">
        <v>706</v>
      </c>
      <c r="B3" s="214"/>
      <c r="C3" s="214"/>
    </row>
    <row r="4" spans="1:3" ht="23.25" customHeight="1" x14ac:dyDescent="0.25">
      <c r="A4" s="220" t="s">
        <v>580</v>
      </c>
      <c r="B4" s="221"/>
      <c r="C4" s="221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39" t="s">
        <v>579</v>
      </c>
      <c r="B7" s="140" t="s">
        <v>626</v>
      </c>
      <c r="C7" s="141" t="s">
        <v>3</v>
      </c>
    </row>
    <row r="8" spans="1:3" ht="15" customHeight="1" x14ac:dyDescent="0.25">
      <c r="A8" s="51" t="s">
        <v>553</v>
      </c>
      <c r="B8" s="134">
        <v>0</v>
      </c>
      <c r="C8" s="136">
        <f t="shared" ref="C8:C34" si="0">SUM(B8:B8)</f>
        <v>0</v>
      </c>
    </row>
    <row r="9" spans="1:3" ht="15" customHeight="1" x14ac:dyDescent="0.25">
      <c r="A9" s="51" t="s">
        <v>554</v>
      </c>
      <c r="B9" s="134">
        <v>0</v>
      </c>
      <c r="C9" s="136">
        <f t="shared" si="0"/>
        <v>0</v>
      </c>
    </row>
    <row r="10" spans="1:3" ht="15" customHeight="1" x14ac:dyDescent="0.25">
      <c r="A10" s="51" t="s">
        <v>555</v>
      </c>
      <c r="B10" s="134">
        <v>0</v>
      </c>
      <c r="C10" s="136">
        <f t="shared" si="0"/>
        <v>0</v>
      </c>
    </row>
    <row r="11" spans="1:3" ht="15" customHeight="1" x14ac:dyDescent="0.25">
      <c r="A11" s="51" t="s">
        <v>556</v>
      </c>
      <c r="B11" s="134">
        <v>0</v>
      </c>
      <c r="C11" s="136">
        <f t="shared" si="0"/>
        <v>0</v>
      </c>
    </row>
    <row r="12" spans="1:3" s="87" customFormat="1" ht="15" customHeight="1" x14ac:dyDescent="0.25">
      <c r="A12" s="50" t="s">
        <v>574</v>
      </c>
      <c r="B12" s="135">
        <f>SUM(B8:B11)</f>
        <v>0</v>
      </c>
      <c r="C12" s="137">
        <f t="shared" si="0"/>
        <v>0</v>
      </c>
    </row>
    <row r="13" spans="1:3" ht="15" customHeight="1" x14ac:dyDescent="0.25">
      <c r="A13" s="51" t="s">
        <v>557</v>
      </c>
      <c r="B13" s="134">
        <v>0</v>
      </c>
      <c r="C13" s="136">
        <f t="shared" si="0"/>
        <v>0</v>
      </c>
    </row>
    <row r="14" spans="1:3" ht="33" customHeight="1" x14ac:dyDescent="0.25">
      <c r="A14" s="51" t="s">
        <v>558</v>
      </c>
      <c r="B14" s="134">
        <v>0</v>
      </c>
      <c r="C14" s="136">
        <f t="shared" si="0"/>
        <v>0</v>
      </c>
    </row>
    <row r="15" spans="1:3" ht="15" customHeight="1" x14ac:dyDescent="0.25">
      <c r="A15" s="51" t="s">
        <v>559</v>
      </c>
      <c r="B15" s="134">
        <v>0</v>
      </c>
      <c r="C15" s="136">
        <f t="shared" si="0"/>
        <v>0</v>
      </c>
    </row>
    <row r="16" spans="1:3" ht="15" customHeight="1" x14ac:dyDescent="0.25">
      <c r="A16" s="51" t="s">
        <v>560</v>
      </c>
      <c r="B16" s="134">
        <v>1</v>
      </c>
      <c r="C16" s="156">
        <f t="shared" si="0"/>
        <v>1</v>
      </c>
    </row>
    <row r="17" spans="1:3" ht="15" customHeight="1" x14ac:dyDescent="0.25">
      <c r="A17" s="51" t="s">
        <v>561</v>
      </c>
      <c r="B17" s="134">
        <v>1</v>
      </c>
      <c r="C17" s="136">
        <f t="shared" si="0"/>
        <v>1</v>
      </c>
    </row>
    <row r="18" spans="1:3" ht="15" customHeight="1" x14ac:dyDescent="0.25">
      <c r="A18" s="51" t="s">
        <v>562</v>
      </c>
      <c r="B18" s="134">
        <v>0</v>
      </c>
      <c r="C18" s="136">
        <f t="shared" si="0"/>
        <v>0</v>
      </c>
    </row>
    <row r="19" spans="1:3" ht="15" customHeight="1" x14ac:dyDescent="0.25">
      <c r="A19" s="51" t="s">
        <v>563</v>
      </c>
      <c r="B19" s="134">
        <v>0</v>
      </c>
      <c r="C19" s="136">
        <f t="shared" si="0"/>
        <v>0</v>
      </c>
    </row>
    <row r="20" spans="1:3" s="87" customFormat="1" ht="15" customHeight="1" x14ac:dyDescent="0.25">
      <c r="A20" s="50" t="s">
        <v>575</v>
      </c>
      <c r="B20" s="135">
        <f>SUM(B13:B19)</f>
        <v>2</v>
      </c>
      <c r="C20" s="137">
        <f t="shared" si="0"/>
        <v>2</v>
      </c>
    </row>
    <row r="21" spans="1:3" ht="15" customHeight="1" x14ac:dyDescent="0.25">
      <c r="A21" s="51" t="s">
        <v>564</v>
      </c>
      <c r="B21" s="134">
        <v>0</v>
      </c>
      <c r="C21" s="136">
        <f t="shared" si="0"/>
        <v>0</v>
      </c>
    </row>
    <row r="22" spans="1:3" ht="15" customHeight="1" x14ac:dyDescent="0.25">
      <c r="A22" s="51" t="s">
        <v>565</v>
      </c>
      <c r="B22" s="134">
        <v>0</v>
      </c>
      <c r="C22" s="136">
        <f t="shared" si="0"/>
        <v>0</v>
      </c>
    </row>
    <row r="23" spans="1:3" ht="15" customHeight="1" x14ac:dyDescent="0.25">
      <c r="A23" s="51" t="s">
        <v>566</v>
      </c>
      <c r="B23" s="134">
        <v>2</v>
      </c>
      <c r="C23" s="136">
        <f t="shared" si="0"/>
        <v>2</v>
      </c>
    </row>
    <row r="24" spans="1:3" s="87" customFormat="1" ht="15" customHeight="1" x14ac:dyDescent="0.25">
      <c r="A24" s="50" t="s">
        <v>576</v>
      </c>
      <c r="B24" s="135">
        <f>SUM(B21:B23)</f>
        <v>2</v>
      </c>
      <c r="C24" s="137">
        <f t="shared" si="0"/>
        <v>2</v>
      </c>
    </row>
    <row r="25" spans="1:3" ht="15" customHeight="1" x14ac:dyDescent="0.25">
      <c r="A25" s="51" t="s">
        <v>567</v>
      </c>
      <c r="B25" s="134">
        <v>1</v>
      </c>
      <c r="C25" s="136">
        <f t="shared" si="0"/>
        <v>1</v>
      </c>
    </row>
    <row r="26" spans="1:3" ht="15" customHeight="1" x14ac:dyDescent="0.25">
      <c r="A26" s="51" t="s">
        <v>568</v>
      </c>
      <c r="B26" s="134">
        <v>0</v>
      </c>
      <c r="C26" s="136">
        <f t="shared" si="0"/>
        <v>0</v>
      </c>
    </row>
    <row r="27" spans="1:3" ht="15" customHeight="1" x14ac:dyDescent="0.25">
      <c r="A27" s="51" t="s">
        <v>569</v>
      </c>
      <c r="B27" s="134">
        <v>0</v>
      </c>
      <c r="C27" s="136">
        <f t="shared" si="0"/>
        <v>0</v>
      </c>
    </row>
    <row r="28" spans="1:3" s="87" customFormat="1" ht="15" customHeight="1" x14ac:dyDescent="0.25">
      <c r="A28" s="50" t="s">
        <v>577</v>
      </c>
      <c r="B28" s="135">
        <f>SUM(B25:B27)</f>
        <v>1</v>
      </c>
      <c r="C28" s="137">
        <f t="shared" si="0"/>
        <v>1</v>
      </c>
    </row>
    <row r="29" spans="1:3" s="87" customFormat="1" ht="37.5" customHeight="1" x14ac:dyDescent="0.25">
      <c r="A29" s="50" t="s">
        <v>578</v>
      </c>
      <c r="B29" s="67">
        <f>SUM(B28,B24,B20,B12)</f>
        <v>5</v>
      </c>
      <c r="C29" s="137">
        <f t="shared" si="0"/>
        <v>5</v>
      </c>
    </row>
    <row r="30" spans="1:3" ht="30" x14ac:dyDescent="0.25">
      <c r="A30" s="51" t="s">
        <v>570</v>
      </c>
      <c r="B30" s="134">
        <v>0</v>
      </c>
      <c r="C30" s="136">
        <f t="shared" si="0"/>
        <v>0</v>
      </c>
    </row>
    <row r="31" spans="1:3" ht="43.5" customHeight="1" x14ac:dyDescent="0.25">
      <c r="A31" s="51" t="s">
        <v>571</v>
      </c>
      <c r="B31" s="134">
        <v>0</v>
      </c>
      <c r="C31" s="136">
        <f t="shared" si="0"/>
        <v>0</v>
      </c>
    </row>
    <row r="32" spans="1:3" ht="33.75" customHeight="1" x14ac:dyDescent="0.25">
      <c r="A32" s="51" t="s">
        <v>572</v>
      </c>
      <c r="B32" s="134">
        <v>0</v>
      </c>
      <c r="C32" s="136">
        <f t="shared" si="0"/>
        <v>0</v>
      </c>
    </row>
    <row r="33" spans="1:3" ht="18.75" customHeight="1" x14ac:dyDescent="0.25">
      <c r="A33" s="51" t="s">
        <v>573</v>
      </c>
      <c r="B33" s="134">
        <v>0</v>
      </c>
      <c r="C33" s="136">
        <f t="shared" si="0"/>
        <v>0</v>
      </c>
    </row>
    <row r="34" spans="1:3" s="87" customFormat="1" ht="33" customHeight="1" x14ac:dyDescent="0.25">
      <c r="A34" s="50" t="s">
        <v>45</v>
      </c>
      <c r="B34" s="135">
        <f>SUM(B30:B33)</f>
        <v>0</v>
      </c>
      <c r="C34" s="137">
        <f t="shared" si="0"/>
        <v>0</v>
      </c>
    </row>
    <row r="35" spans="1:3" x14ac:dyDescent="0.25">
      <c r="A35" s="217"/>
      <c r="B35" s="218"/>
    </row>
    <row r="36" spans="1:3" x14ac:dyDescent="0.25">
      <c r="A36" s="219"/>
      <c r="B36" s="218"/>
    </row>
  </sheetData>
  <mergeCells count="4">
    <mergeCell ref="A35:B35"/>
    <mergeCell ref="A36:B36"/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44"/>
  <sheetViews>
    <sheetView workbookViewId="0">
      <selection activeCell="A2" sqref="A2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16" t="s">
        <v>715</v>
      </c>
      <c r="B1" s="216"/>
    </row>
    <row r="3" spans="1:7" ht="27" customHeight="1" x14ac:dyDescent="0.25">
      <c r="A3" s="209" t="s">
        <v>706</v>
      </c>
      <c r="B3" s="214"/>
    </row>
    <row r="4" spans="1:7" ht="71.25" customHeight="1" x14ac:dyDescent="0.25">
      <c r="A4" s="212" t="s">
        <v>663</v>
      </c>
      <c r="B4" s="220"/>
      <c r="C4" s="60"/>
      <c r="D4" s="60"/>
      <c r="E4" s="60"/>
      <c r="F4" s="60"/>
      <c r="G4" s="60"/>
    </row>
    <row r="5" spans="1:7" ht="24" customHeight="1" x14ac:dyDescent="0.25">
      <c r="A5" s="56"/>
      <c r="B5" s="56"/>
      <c r="C5" s="60"/>
      <c r="D5" s="60"/>
      <c r="E5" s="60"/>
      <c r="F5" s="60"/>
      <c r="G5" s="60"/>
    </row>
    <row r="6" spans="1:7" ht="22.5" customHeight="1" x14ac:dyDescent="0.25">
      <c r="A6" s="4" t="s">
        <v>1</v>
      </c>
    </row>
    <row r="7" spans="1:7" ht="18" x14ac:dyDescent="0.25">
      <c r="A7" s="39" t="s">
        <v>700</v>
      </c>
      <c r="B7" s="38" t="s">
        <v>10</v>
      </c>
    </row>
    <row r="8" spans="1:7" x14ac:dyDescent="0.25">
      <c r="A8" s="37" t="s">
        <v>63</v>
      </c>
      <c r="B8" s="187"/>
    </row>
    <row r="9" spans="1:7" x14ac:dyDescent="0.25">
      <c r="A9" s="61" t="s">
        <v>64</v>
      </c>
      <c r="B9" s="187"/>
    </row>
    <row r="10" spans="1:7" x14ac:dyDescent="0.25">
      <c r="A10" s="37" t="s">
        <v>65</v>
      </c>
      <c r="B10" s="164"/>
    </row>
    <row r="11" spans="1:7" x14ac:dyDescent="0.25">
      <c r="A11" s="37" t="s">
        <v>66</v>
      </c>
      <c r="B11" s="164"/>
    </row>
    <row r="12" spans="1:7" x14ac:dyDescent="0.25">
      <c r="A12" s="37" t="s">
        <v>67</v>
      </c>
      <c r="B12" s="164"/>
    </row>
    <row r="13" spans="1:7" x14ac:dyDescent="0.25">
      <c r="A13" s="37" t="s">
        <v>68</v>
      </c>
      <c r="B13" s="164"/>
    </row>
    <row r="14" spans="1:7" x14ac:dyDescent="0.25">
      <c r="A14" s="37" t="s">
        <v>69</v>
      </c>
      <c r="B14" s="164">
        <v>41410000</v>
      </c>
    </row>
    <row r="15" spans="1:7" x14ac:dyDescent="0.25">
      <c r="A15" s="37" t="s">
        <v>70</v>
      </c>
      <c r="B15" s="164"/>
    </row>
    <row r="16" spans="1:7" s="87" customFormat="1" x14ac:dyDescent="0.25">
      <c r="A16" s="92" t="s">
        <v>13</v>
      </c>
      <c r="B16" s="188">
        <v>41410000</v>
      </c>
    </row>
    <row r="17" spans="1:2" ht="30" x14ac:dyDescent="0.25">
      <c r="A17" s="62" t="s">
        <v>5</v>
      </c>
      <c r="B17" s="164"/>
    </row>
    <row r="18" spans="1:2" ht="30" x14ac:dyDescent="0.25">
      <c r="A18" s="62" t="s">
        <v>6</v>
      </c>
      <c r="B18" s="164">
        <v>4614634</v>
      </c>
    </row>
    <row r="19" spans="1:2" x14ac:dyDescent="0.25">
      <c r="A19" s="63" t="s">
        <v>7</v>
      </c>
      <c r="B19" s="187"/>
    </row>
    <row r="20" spans="1:2" x14ac:dyDescent="0.25">
      <c r="A20" s="63" t="s">
        <v>8</v>
      </c>
      <c r="B20" s="187"/>
    </row>
    <row r="21" spans="1:2" x14ac:dyDescent="0.25">
      <c r="A21" s="37" t="s">
        <v>11</v>
      </c>
      <c r="B21" s="187"/>
    </row>
    <row r="22" spans="1:2" s="87" customFormat="1" x14ac:dyDescent="0.25">
      <c r="A22" s="43" t="s">
        <v>9</v>
      </c>
      <c r="B22" s="158">
        <f>SUM(B17:B21)</f>
        <v>4614634</v>
      </c>
    </row>
    <row r="23" spans="1:2" s="87" customFormat="1" ht="31.5" x14ac:dyDescent="0.25">
      <c r="A23" s="64" t="s">
        <v>12</v>
      </c>
      <c r="B23" s="207">
        <f>B14-B18</f>
        <v>36795366</v>
      </c>
    </row>
    <row r="24" spans="1:2" s="87" customFormat="1" ht="15.75" x14ac:dyDescent="0.25">
      <c r="A24" s="89" t="s">
        <v>552</v>
      </c>
      <c r="B24" s="189">
        <f>SUM(B22:B23)</f>
        <v>41410000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63</v>
      </c>
      <c r="B28" s="37"/>
    </row>
    <row r="29" spans="1:2" x14ac:dyDescent="0.25">
      <c r="A29" s="61" t="s">
        <v>64</v>
      </c>
      <c r="B29" s="37"/>
    </row>
    <row r="30" spans="1:2" x14ac:dyDescent="0.25">
      <c r="A30" s="37" t="s">
        <v>65</v>
      </c>
      <c r="B30" s="37"/>
    </row>
    <row r="31" spans="1:2" x14ac:dyDescent="0.25">
      <c r="A31" s="37" t="s">
        <v>66</v>
      </c>
      <c r="B31" s="37"/>
    </row>
    <row r="32" spans="1:2" x14ac:dyDescent="0.25">
      <c r="A32" s="37" t="s">
        <v>67</v>
      </c>
      <c r="B32" s="37"/>
    </row>
    <row r="33" spans="1:2" x14ac:dyDescent="0.25">
      <c r="A33" s="37" t="s">
        <v>68</v>
      </c>
      <c r="B33" s="37"/>
    </row>
    <row r="34" spans="1:2" x14ac:dyDescent="0.25">
      <c r="A34" s="37" t="s">
        <v>69</v>
      </c>
      <c r="B34" s="37"/>
    </row>
    <row r="35" spans="1:2" x14ac:dyDescent="0.25">
      <c r="A35" s="37" t="s">
        <v>70</v>
      </c>
      <c r="B35" s="37"/>
    </row>
    <row r="36" spans="1:2" s="87" customFormat="1" x14ac:dyDescent="0.25">
      <c r="A36" s="92" t="s">
        <v>13</v>
      </c>
      <c r="B36" s="92">
        <f>SUM(B28:B35)</f>
        <v>0</v>
      </c>
    </row>
    <row r="37" spans="1:2" ht="30" x14ac:dyDescent="0.25">
      <c r="A37" s="62" t="s">
        <v>5</v>
      </c>
      <c r="B37" s="37"/>
    </row>
    <row r="38" spans="1:2" ht="30" x14ac:dyDescent="0.25">
      <c r="A38" s="62" t="s">
        <v>6</v>
      </c>
      <c r="B38" s="37"/>
    </row>
    <row r="39" spans="1:2" x14ac:dyDescent="0.25">
      <c r="A39" s="63" t="s">
        <v>7</v>
      </c>
      <c r="B39" s="37"/>
    </row>
    <row r="40" spans="1:2" x14ac:dyDescent="0.25">
      <c r="A40" s="63" t="s">
        <v>8</v>
      </c>
      <c r="B40" s="37"/>
    </row>
    <row r="41" spans="1:2" x14ac:dyDescent="0.25">
      <c r="A41" s="37" t="s">
        <v>11</v>
      </c>
      <c r="B41" s="37"/>
    </row>
    <row r="42" spans="1:2" s="87" customFormat="1" x14ac:dyDescent="0.25">
      <c r="A42" s="43" t="s">
        <v>9</v>
      </c>
      <c r="B42" s="90"/>
    </row>
    <row r="43" spans="1:2" s="87" customFormat="1" ht="31.5" x14ac:dyDescent="0.25">
      <c r="A43" s="64" t="s">
        <v>12</v>
      </c>
      <c r="B43" s="23"/>
    </row>
    <row r="44" spans="1:2" s="87" customFormat="1" ht="15.75" x14ac:dyDescent="0.25">
      <c r="A44" s="89" t="s">
        <v>552</v>
      </c>
      <c r="B44" s="89">
        <f>SUM(B42,B43,)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L65"/>
  <sheetViews>
    <sheetView zoomScaleNormal="100" workbookViewId="0">
      <selection activeCell="C5" sqref="C5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E1" s="213" t="s">
        <v>716</v>
      </c>
      <c r="F1" s="213"/>
      <c r="G1" s="213"/>
      <c r="H1" s="213"/>
      <c r="I1" s="213"/>
      <c r="J1" s="213"/>
    </row>
    <row r="2" spans="1:12" ht="46.5" customHeight="1" x14ac:dyDescent="0.25">
      <c r="A2" s="209" t="s">
        <v>706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2" ht="16.5" customHeight="1" x14ac:dyDescent="0.25">
      <c r="A3" s="212" t="s">
        <v>46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2" ht="18" x14ac:dyDescent="0.25">
      <c r="A4" s="96"/>
      <c r="B4" s="95"/>
      <c r="C4" s="95"/>
      <c r="D4" s="95"/>
      <c r="E4" s="95"/>
      <c r="F4" s="95"/>
      <c r="G4" s="95"/>
      <c r="H4" s="95"/>
      <c r="I4" s="95"/>
      <c r="J4" s="95"/>
    </row>
    <row r="5" spans="1:12" ht="61.5" customHeight="1" x14ac:dyDescent="0.25">
      <c r="A5" s="86" t="s">
        <v>1</v>
      </c>
    </row>
    <row r="6" spans="1:12" ht="60" x14ac:dyDescent="0.3">
      <c r="A6" s="2" t="s">
        <v>81</v>
      </c>
      <c r="B6" s="3" t="s">
        <v>82</v>
      </c>
      <c r="C6" s="83" t="s">
        <v>636</v>
      </c>
      <c r="D6" s="83" t="s">
        <v>639</v>
      </c>
      <c r="E6" s="83" t="s">
        <v>640</v>
      </c>
      <c r="F6" s="83" t="s">
        <v>641</v>
      </c>
      <c r="G6" s="83" t="s">
        <v>644</v>
      </c>
      <c r="H6" s="83" t="s">
        <v>637</v>
      </c>
      <c r="I6" s="83" t="s">
        <v>638</v>
      </c>
      <c r="J6" s="83" t="s">
        <v>642</v>
      </c>
    </row>
    <row r="7" spans="1:12" ht="25.5" x14ac:dyDescent="0.25">
      <c r="A7" s="100"/>
      <c r="B7" s="100"/>
      <c r="C7" s="100"/>
      <c r="D7" s="100"/>
      <c r="E7" s="100"/>
      <c r="F7" s="54" t="s">
        <v>645</v>
      </c>
      <c r="G7" s="53"/>
      <c r="H7" s="100"/>
      <c r="I7" s="100"/>
      <c r="J7" s="100"/>
    </row>
    <row r="8" spans="1:12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</row>
    <row r="9" spans="1:12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</row>
    <row r="10" spans="1:12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L10" s="108"/>
    </row>
    <row r="11" spans="1:12" x14ac:dyDescent="0.25">
      <c r="A11" s="13" t="s">
        <v>184</v>
      </c>
      <c r="B11" s="6" t="s">
        <v>185</v>
      </c>
      <c r="C11" s="100">
        <v>0</v>
      </c>
      <c r="D11" s="100"/>
      <c r="E11" s="100"/>
      <c r="F11" s="100"/>
      <c r="G11" s="100"/>
      <c r="H11" s="100"/>
      <c r="I11" s="100"/>
      <c r="J11" s="100"/>
    </row>
    <row r="12" spans="1:12" x14ac:dyDescent="0.25">
      <c r="A12" s="13"/>
      <c r="B12" s="6"/>
      <c r="C12" s="100"/>
      <c r="D12" s="100"/>
      <c r="E12" s="100"/>
      <c r="F12" s="100"/>
      <c r="G12" s="100"/>
      <c r="H12" s="100"/>
      <c r="I12" s="100"/>
      <c r="J12" s="100"/>
    </row>
    <row r="13" spans="1:12" x14ac:dyDescent="0.25">
      <c r="A13" s="13"/>
      <c r="B13" s="6"/>
      <c r="C13" s="100"/>
      <c r="D13" s="100"/>
      <c r="E13" s="100"/>
      <c r="F13" s="100"/>
      <c r="G13" s="100"/>
      <c r="H13" s="100"/>
      <c r="I13" s="100"/>
      <c r="J13" s="100"/>
    </row>
    <row r="14" spans="1:12" x14ac:dyDescent="0.25">
      <c r="A14" s="13"/>
      <c r="B14" s="6"/>
      <c r="C14" s="100"/>
      <c r="D14" s="100"/>
      <c r="E14" s="100"/>
      <c r="F14" s="100"/>
      <c r="G14" s="100"/>
      <c r="H14" s="100"/>
      <c r="I14" s="100"/>
      <c r="J14" s="100"/>
    </row>
    <row r="15" spans="1:12" x14ac:dyDescent="0.25">
      <c r="A15" s="13"/>
      <c r="B15" s="6"/>
      <c r="C15" s="100"/>
      <c r="D15" s="100"/>
      <c r="E15" s="100"/>
      <c r="F15" s="100"/>
      <c r="G15" s="100"/>
      <c r="H15" s="100"/>
      <c r="I15" s="100"/>
      <c r="J15" s="100"/>
    </row>
    <row r="16" spans="1:12" x14ac:dyDescent="0.25">
      <c r="A16" s="13" t="s">
        <v>422</v>
      </c>
      <c r="B16" s="6" t="s">
        <v>186</v>
      </c>
      <c r="C16" s="100">
        <v>0</v>
      </c>
      <c r="D16" s="100"/>
      <c r="E16" s="100"/>
      <c r="F16" s="100"/>
      <c r="G16" s="100"/>
      <c r="H16" s="100"/>
      <c r="I16" s="100"/>
      <c r="J16" s="100"/>
    </row>
    <row r="17" spans="1:10" x14ac:dyDescent="0.25">
      <c r="A17" s="13"/>
      <c r="B17" s="6"/>
      <c r="C17" s="100"/>
      <c r="D17" s="100"/>
      <c r="E17" s="100"/>
      <c r="F17" s="100"/>
      <c r="G17" s="100"/>
      <c r="H17" s="100"/>
      <c r="I17" s="100"/>
      <c r="J17" s="100"/>
    </row>
    <row r="18" spans="1:10" x14ac:dyDescent="0.25">
      <c r="A18" s="13"/>
      <c r="B18" s="6"/>
      <c r="C18" s="100"/>
      <c r="D18" s="100"/>
      <c r="E18" s="100"/>
      <c r="F18" s="100"/>
      <c r="G18" s="100"/>
      <c r="H18" s="100"/>
      <c r="I18" s="100"/>
      <c r="J18" s="100"/>
    </row>
    <row r="19" spans="1:10" x14ac:dyDescent="0.25">
      <c r="A19" s="13"/>
      <c r="B19" s="6"/>
      <c r="C19" s="100"/>
      <c r="D19" s="100"/>
      <c r="E19" s="100"/>
      <c r="F19" s="100"/>
      <c r="G19" s="100"/>
      <c r="H19" s="100"/>
      <c r="I19" s="100"/>
      <c r="J19" s="100"/>
    </row>
    <row r="20" spans="1:10" x14ac:dyDescent="0.25">
      <c r="A20" s="13"/>
      <c r="B20" s="6"/>
      <c r="C20" s="100"/>
      <c r="D20" s="100"/>
      <c r="E20" s="100"/>
      <c r="F20" s="100"/>
      <c r="G20" s="100"/>
      <c r="H20" s="100"/>
      <c r="I20" s="100"/>
      <c r="J20" s="100"/>
    </row>
    <row r="21" spans="1:10" x14ac:dyDescent="0.25">
      <c r="A21" s="5" t="s">
        <v>187</v>
      </c>
      <c r="B21" s="6" t="s">
        <v>188</v>
      </c>
      <c r="C21" s="100">
        <v>0</v>
      </c>
      <c r="D21" s="100"/>
      <c r="E21" s="100"/>
      <c r="F21" s="100"/>
      <c r="G21" s="100"/>
      <c r="H21" s="100"/>
      <c r="I21" s="100"/>
      <c r="J21" s="100"/>
    </row>
    <row r="22" spans="1:10" x14ac:dyDescent="0.25">
      <c r="A22" s="5"/>
      <c r="B22" s="6"/>
      <c r="C22" s="100"/>
      <c r="D22" s="100"/>
      <c r="E22" s="100"/>
      <c r="F22" s="100"/>
      <c r="G22" s="100"/>
      <c r="H22" s="101"/>
      <c r="I22" s="101"/>
      <c r="J22" s="107"/>
    </row>
    <row r="23" spans="1:10" x14ac:dyDescent="0.25">
      <c r="A23" s="5"/>
      <c r="B23" s="6"/>
      <c r="C23" s="100"/>
      <c r="D23" s="100"/>
      <c r="E23" s="100"/>
      <c r="F23" s="100"/>
      <c r="G23" s="100"/>
      <c r="H23" s="101"/>
      <c r="I23" s="101"/>
      <c r="J23" s="107"/>
    </row>
    <row r="24" spans="1:10" x14ac:dyDescent="0.25">
      <c r="A24" s="13" t="s">
        <v>189</v>
      </c>
      <c r="B24" s="6" t="s">
        <v>190</v>
      </c>
      <c r="C24" s="100">
        <v>0</v>
      </c>
      <c r="D24" s="100"/>
      <c r="E24" s="100"/>
      <c r="F24" s="100"/>
      <c r="G24" s="100"/>
      <c r="H24" s="100"/>
      <c r="I24" s="100"/>
      <c r="J24" s="107"/>
    </row>
    <row r="25" spans="1:10" x14ac:dyDescent="0.25">
      <c r="A25" s="13"/>
      <c r="B25" s="6"/>
      <c r="C25" s="100"/>
      <c r="D25" s="100"/>
      <c r="E25" s="100"/>
      <c r="F25" s="100"/>
      <c r="G25" s="100"/>
      <c r="H25" s="100"/>
      <c r="I25" s="100"/>
      <c r="J25" s="100"/>
    </row>
    <row r="26" spans="1:10" x14ac:dyDescent="0.25">
      <c r="A26" s="13"/>
      <c r="B26" s="6"/>
      <c r="C26" s="100"/>
      <c r="D26" s="100"/>
      <c r="E26" s="100"/>
      <c r="F26" s="100"/>
      <c r="G26" s="100"/>
      <c r="H26" s="100"/>
      <c r="I26" s="100"/>
      <c r="J26" s="100"/>
    </row>
    <row r="27" spans="1:10" x14ac:dyDescent="0.25">
      <c r="A27" s="13" t="s">
        <v>191</v>
      </c>
      <c r="B27" s="6" t="s">
        <v>192</v>
      </c>
      <c r="C27" s="100"/>
      <c r="D27" s="100"/>
      <c r="E27" s="100"/>
      <c r="F27" s="100"/>
      <c r="G27" s="100"/>
      <c r="H27" s="100"/>
      <c r="I27" s="100"/>
      <c r="J27" s="100"/>
    </row>
    <row r="28" spans="1:10" x14ac:dyDescent="0.25">
      <c r="A28" s="13"/>
      <c r="B28" s="6"/>
      <c r="C28" s="100"/>
      <c r="D28" s="100"/>
      <c r="E28" s="100"/>
      <c r="F28" s="100"/>
      <c r="G28" s="100"/>
      <c r="H28" s="100"/>
      <c r="I28" s="100"/>
      <c r="J28" s="100"/>
    </row>
    <row r="29" spans="1:10" x14ac:dyDescent="0.25">
      <c r="A29" s="13"/>
      <c r="B29" s="6"/>
      <c r="C29" s="100"/>
      <c r="D29" s="100"/>
      <c r="E29" s="100"/>
      <c r="F29" s="100"/>
      <c r="G29" s="100"/>
      <c r="H29" s="100"/>
      <c r="I29" s="100"/>
      <c r="J29" s="100"/>
    </row>
    <row r="30" spans="1:10" x14ac:dyDescent="0.25">
      <c r="A30" s="5" t="s">
        <v>193</v>
      </c>
      <c r="B30" s="6" t="s">
        <v>194</v>
      </c>
      <c r="C30" s="100">
        <v>0</v>
      </c>
      <c r="D30" s="100"/>
      <c r="E30" s="100"/>
      <c r="F30" s="100"/>
      <c r="G30" s="100"/>
      <c r="H30" s="100"/>
      <c r="I30" s="100"/>
      <c r="J30" s="100"/>
    </row>
    <row r="31" spans="1:10" s="87" customFormat="1" x14ac:dyDescent="0.25">
      <c r="A31" s="5" t="s">
        <v>195</v>
      </c>
      <c r="B31" s="6" t="s">
        <v>196</v>
      </c>
      <c r="C31" s="100">
        <v>0</v>
      </c>
      <c r="D31" s="100"/>
      <c r="E31" s="100"/>
      <c r="F31" s="100"/>
      <c r="G31" s="100"/>
      <c r="H31" s="100"/>
      <c r="I31" s="100"/>
      <c r="J31" s="100"/>
    </row>
    <row r="32" spans="1:10" ht="15.75" x14ac:dyDescent="0.25">
      <c r="A32" s="20" t="s">
        <v>423</v>
      </c>
      <c r="B32" s="9" t="s">
        <v>197</v>
      </c>
      <c r="C32" s="90">
        <f>SUM(C11,C16,C21,C24,C27,C30,C31,)</f>
        <v>0</v>
      </c>
      <c r="D32" s="90">
        <f t="shared" ref="D32:J32" si="0">SUM(D11,D16,D21,D24,D27,D30,D31,)</f>
        <v>0</v>
      </c>
      <c r="E32" s="90">
        <f t="shared" si="0"/>
        <v>0</v>
      </c>
      <c r="F32" s="90">
        <f t="shared" si="0"/>
        <v>0</v>
      </c>
      <c r="G32" s="90">
        <f t="shared" si="0"/>
        <v>0</v>
      </c>
      <c r="H32" s="90">
        <f t="shared" si="0"/>
        <v>0</v>
      </c>
      <c r="I32" s="90">
        <f t="shared" si="0"/>
        <v>0</v>
      </c>
      <c r="J32" s="90">
        <f t="shared" si="0"/>
        <v>0</v>
      </c>
    </row>
    <row r="33" spans="1:10" ht="15.75" x14ac:dyDescent="0.25">
      <c r="A33" s="24"/>
      <c r="B33" s="8"/>
      <c r="C33" s="100"/>
      <c r="D33" s="100"/>
      <c r="E33" s="100"/>
      <c r="F33" s="100"/>
      <c r="G33" s="100"/>
      <c r="H33" s="100"/>
      <c r="I33" s="100"/>
      <c r="J33" s="100"/>
    </row>
    <row r="34" spans="1:10" ht="15.75" x14ac:dyDescent="0.25">
      <c r="A34" s="24"/>
      <c r="B34" s="8"/>
      <c r="C34" s="100"/>
      <c r="D34" s="100"/>
      <c r="E34" s="100"/>
      <c r="F34" s="100"/>
      <c r="G34" s="100"/>
      <c r="H34" s="100"/>
      <c r="I34" s="100"/>
      <c r="J34" s="100"/>
    </row>
    <row r="35" spans="1:10" ht="15.75" x14ac:dyDescent="0.25">
      <c r="A35" s="24"/>
      <c r="B35" s="8"/>
      <c r="C35" s="100"/>
      <c r="D35" s="100"/>
      <c r="E35" s="100"/>
      <c r="F35" s="100"/>
      <c r="G35" s="100"/>
      <c r="H35" s="100"/>
      <c r="I35" s="100"/>
      <c r="J35" s="100"/>
    </row>
    <row r="36" spans="1:10" ht="15.75" x14ac:dyDescent="0.25">
      <c r="A36" s="24"/>
      <c r="B36" s="8"/>
      <c r="C36" s="100"/>
      <c r="D36" s="100"/>
      <c r="E36" s="100"/>
      <c r="F36" s="100"/>
      <c r="G36" s="100"/>
      <c r="H36" s="100"/>
      <c r="I36" s="100"/>
      <c r="J36" s="100"/>
    </row>
    <row r="37" spans="1:10" x14ac:dyDescent="0.25">
      <c r="A37" s="13" t="s">
        <v>198</v>
      </c>
      <c r="B37" s="6" t="s">
        <v>199</v>
      </c>
      <c r="C37" s="100">
        <v>0</v>
      </c>
      <c r="D37" s="100"/>
      <c r="E37" s="100"/>
      <c r="F37" s="100"/>
      <c r="G37" s="100"/>
      <c r="H37" s="100"/>
      <c r="I37" s="100"/>
      <c r="J37" s="100"/>
    </row>
    <row r="38" spans="1:10" x14ac:dyDescent="0.25">
      <c r="A38" s="13"/>
      <c r="B38" s="6"/>
      <c r="C38" s="100"/>
      <c r="D38" s="100"/>
      <c r="E38" s="100"/>
      <c r="F38" s="100"/>
      <c r="G38" s="100"/>
      <c r="H38" s="100"/>
      <c r="I38" s="100"/>
      <c r="J38" s="100"/>
    </row>
    <row r="39" spans="1:10" x14ac:dyDescent="0.25">
      <c r="A39" s="13"/>
      <c r="B39" s="6"/>
      <c r="C39" s="100"/>
      <c r="D39" s="100"/>
      <c r="E39" s="100"/>
      <c r="F39" s="100"/>
      <c r="G39" s="100"/>
      <c r="H39" s="100"/>
      <c r="I39" s="100"/>
      <c r="J39" s="100"/>
    </row>
    <row r="40" spans="1:10" x14ac:dyDescent="0.25">
      <c r="A40" s="13"/>
      <c r="B40" s="6"/>
      <c r="C40" s="100"/>
      <c r="D40" s="100"/>
      <c r="E40" s="100"/>
      <c r="F40" s="100"/>
      <c r="G40" s="100"/>
      <c r="H40" s="100"/>
      <c r="I40" s="100"/>
      <c r="J40" s="100"/>
    </row>
    <row r="41" spans="1:10" x14ac:dyDescent="0.25">
      <c r="A41" s="13"/>
      <c r="B41" s="6"/>
      <c r="C41" s="100"/>
      <c r="D41" s="100"/>
      <c r="E41" s="100"/>
      <c r="F41" s="100"/>
      <c r="G41" s="100"/>
      <c r="H41" s="100"/>
      <c r="I41" s="100"/>
      <c r="J41" s="100"/>
    </row>
    <row r="42" spans="1:10" x14ac:dyDescent="0.25">
      <c r="A42" s="13" t="s">
        <v>200</v>
      </c>
      <c r="B42" s="6" t="s">
        <v>201</v>
      </c>
      <c r="C42" s="100">
        <v>0</v>
      </c>
      <c r="D42" s="100"/>
      <c r="E42" s="100"/>
      <c r="F42" s="100"/>
      <c r="G42" s="100"/>
      <c r="H42" s="100"/>
      <c r="I42" s="100"/>
      <c r="J42" s="100"/>
    </row>
    <row r="43" spans="1:10" x14ac:dyDescent="0.25">
      <c r="A43" s="13"/>
      <c r="B43" s="6"/>
      <c r="C43" s="100"/>
      <c r="D43" s="100"/>
      <c r="E43" s="100"/>
      <c r="F43" s="100"/>
      <c r="G43" s="100"/>
      <c r="H43" s="100"/>
      <c r="I43" s="100"/>
      <c r="J43" s="100"/>
    </row>
    <row r="44" spans="1:10" x14ac:dyDescent="0.25">
      <c r="A44" s="13"/>
      <c r="B44" s="6"/>
      <c r="C44" s="100"/>
      <c r="D44" s="100"/>
      <c r="E44" s="100"/>
      <c r="F44" s="100"/>
      <c r="G44" s="100"/>
      <c r="H44" s="100"/>
      <c r="I44" s="100"/>
      <c r="J44" s="100"/>
    </row>
    <row r="45" spans="1:10" x14ac:dyDescent="0.25">
      <c r="A45" s="13"/>
      <c r="B45" s="6"/>
      <c r="C45" s="100"/>
      <c r="D45" s="100"/>
      <c r="E45" s="100"/>
      <c r="F45" s="100"/>
      <c r="G45" s="100"/>
      <c r="H45" s="100"/>
      <c r="I45" s="100"/>
      <c r="J45" s="100"/>
    </row>
    <row r="46" spans="1:10" x14ac:dyDescent="0.25">
      <c r="A46" s="13"/>
      <c r="B46" s="6"/>
      <c r="C46" s="100"/>
      <c r="D46" s="100"/>
      <c r="E46" s="100"/>
      <c r="F46" s="100"/>
      <c r="G46" s="100"/>
      <c r="H46" s="100"/>
      <c r="I46" s="100"/>
      <c r="J46" s="100"/>
    </row>
    <row r="47" spans="1:10" x14ac:dyDescent="0.25">
      <c r="A47" s="13" t="s">
        <v>202</v>
      </c>
      <c r="B47" s="6" t="s">
        <v>203</v>
      </c>
      <c r="C47" s="100">
        <v>0</v>
      </c>
      <c r="D47" s="100"/>
      <c r="E47" s="100"/>
      <c r="F47" s="100"/>
      <c r="G47" s="100"/>
      <c r="H47" s="100"/>
      <c r="I47" s="100"/>
      <c r="J47" s="100"/>
    </row>
    <row r="48" spans="1:10" s="87" customFormat="1" x14ac:dyDescent="0.25">
      <c r="A48" s="13" t="s">
        <v>204</v>
      </c>
      <c r="B48" s="6" t="s">
        <v>205</v>
      </c>
      <c r="C48" s="100">
        <v>0</v>
      </c>
      <c r="D48" s="100"/>
      <c r="E48" s="100"/>
      <c r="F48" s="100"/>
      <c r="G48" s="100"/>
      <c r="H48" s="100"/>
      <c r="I48" s="100"/>
      <c r="J48" s="100"/>
    </row>
    <row r="49" spans="1:10" s="87" customFormat="1" ht="15.75" x14ac:dyDescent="0.25">
      <c r="A49" s="20" t="s">
        <v>424</v>
      </c>
      <c r="B49" s="9" t="s">
        <v>206</v>
      </c>
      <c r="C49" s="90">
        <f>SUM(C37,C42,C47,C48,)</f>
        <v>0</v>
      </c>
      <c r="D49" s="90">
        <f t="shared" ref="D49:J49" si="1">SUM(D37,D42,D47,D48,)</f>
        <v>0</v>
      </c>
      <c r="E49" s="90">
        <f t="shared" si="1"/>
        <v>0</v>
      </c>
      <c r="F49" s="90">
        <f t="shared" si="1"/>
        <v>0</v>
      </c>
      <c r="G49" s="90">
        <f t="shared" si="1"/>
        <v>0</v>
      </c>
      <c r="H49" s="90">
        <f t="shared" si="1"/>
        <v>0</v>
      </c>
      <c r="I49" s="90">
        <f t="shared" si="1"/>
        <v>0</v>
      </c>
      <c r="J49" s="90">
        <f t="shared" si="1"/>
        <v>0</v>
      </c>
    </row>
    <row r="50" spans="1:10" ht="78.75" x14ac:dyDescent="0.25">
      <c r="A50" s="93" t="s">
        <v>53</v>
      </c>
      <c r="B50" s="91"/>
      <c r="C50" s="91"/>
      <c r="D50" s="91"/>
      <c r="E50" s="91"/>
      <c r="F50" s="91"/>
      <c r="G50" s="91"/>
      <c r="H50" s="91"/>
      <c r="I50" s="91"/>
      <c r="J50" s="91"/>
    </row>
    <row r="51" spans="1:10" ht="15.75" x14ac:dyDescent="0.3">
      <c r="A51" s="83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3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3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0" t="s">
        <v>52</v>
      </c>
    </row>
    <row r="57" spans="1:10" x14ac:dyDescent="0.25">
      <c r="A57" s="82"/>
    </row>
    <row r="58" spans="1:10" ht="25.5" x14ac:dyDescent="0.25">
      <c r="A58" s="81" t="s">
        <v>59</v>
      </c>
    </row>
    <row r="59" spans="1:10" ht="51" x14ac:dyDescent="0.25">
      <c r="A59" s="81" t="s">
        <v>47</v>
      </c>
    </row>
    <row r="60" spans="1:10" ht="25.5" x14ac:dyDescent="0.25">
      <c r="A60" s="81" t="s">
        <v>48</v>
      </c>
    </row>
    <row r="61" spans="1:10" ht="25.5" x14ac:dyDescent="0.25">
      <c r="A61" s="81" t="s">
        <v>49</v>
      </c>
    </row>
    <row r="62" spans="1:10" ht="38.25" x14ac:dyDescent="0.25">
      <c r="A62" s="81" t="s">
        <v>50</v>
      </c>
    </row>
    <row r="63" spans="1:10" ht="25.5" x14ac:dyDescent="0.25">
      <c r="A63" s="81" t="s">
        <v>51</v>
      </c>
    </row>
    <row r="64" spans="1:10" ht="38.25" x14ac:dyDescent="0.25">
      <c r="A64" s="81" t="s">
        <v>60</v>
      </c>
    </row>
    <row r="65" spans="1:1" ht="51" x14ac:dyDescent="0.25">
      <c r="A65" s="102" t="s">
        <v>61</v>
      </c>
    </row>
  </sheetData>
  <mergeCells count="3">
    <mergeCell ref="A2:J2"/>
    <mergeCell ref="A3:J3"/>
    <mergeCell ref="E1:J1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22" t="s">
        <v>717</v>
      </c>
      <c r="F1" s="222"/>
      <c r="G1" s="222"/>
      <c r="H1" s="222"/>
    </row>
    <row r="3" spans="1:9" ht="25.5" customHeight="1" x14ac:dyDescent="0.25">
      <c r="A3" s="209" t="s">
        <v>706</v>
      </c>
      <c r="B3" s="214"/>
      <c r="C3" s="214"/>
      <c r="D3" s="214"/>
      <c r="E3" s="214"/>
      <c r="F3" s="214"/>
      <c r="G3" s="214"/>
      <c r="H3" s="214"/>
    </row>
    <row r="4" spans="1:9" ht="82.5" customHeight="1" x14ac:dyDescent="0.25">
      <c r="A4" s="212" t="s">
        <v>664</v>
      </c>
      <c r="B4" s="212"/>
      <c r="C4" s="212"/>
      <c r="D4" s="212"/>
      <c r="E4" s="212"/>
      <c r="F4" s="212"/>
      <c r="G4" s="212"/>
      <c r="H4" s="212"/>
    </row>
    <row r="5" spans="1:9" ht="20.25" customHeight="1" x14ac:dyDescent="0.25">
      <c r="A5" s="55"/>
      <c r="B5" s="103"/>
      <c r="C5" s="103"/>
      <c r="D5" s="103"/>
      <c r="E5" s="103"/>
      <c r="F5" s="103"/>
      <c r="G5" s="103"/>
      <c r="H5" s="103"/>
    </row>
    <row r="6" spans="1:9" x14ac:dyDescent="0.25">
      <c r="A6" s="86" t="s">
        <v>1</v>
      </c>
      <c r="F6" s="215" t="s">
        <v>648</v>
      </c>
      <c r="G6" s="223"/>
      <c r="H6" s="223"/>
      <c r="I6" s="224"/>
    </row>
    <row r="7" spans="1:9" ht="86.25" customHeight="1" x14ac:dyDescent="0.3">
      <c r="A7" s="2" t="s">
        <v>81</v>
      </c>
      <c r="B7" s="3" t="s">
        <v>82</v>
      </c>
      <c r="C7" s="83" t="s">
        <v>637</v>
      </c>
      <c r="D7" s="83" t="s">
        <v>638</v>
      </c>
      <c r="E7" s="83" t="s">
        <v>643</v>
      </c>
      <c r="F7" s="104">
        <v>2019</v>
      </c>
      <c r="G7" s="104">
        <v>2020</v>
      </c>
      <c r="H7" s="104">
        <v>2021</v>
      </c>
      <c r="I7" s="104">
        <v>2022</v>
      </c>
    </row>
    <row r="8" spans="1:9" x14ac:dyDescent="0.25">
      <c r="A8" s="21" t="s">
        <v>501</v>
      </c>
      <c r="B8" s="5" t="s">
        <v>343</v>
      </c>
      <c r="C8" s="101"/>
      <c r="D8" s="101"/>
      <c r="E8" s="53"/>
      <c r="F8" s="100"/>
      <c r="G8" s="100"/>
      <c r="H8" s="100"/>
      <c r="I8" s="100"/>
    </row>
    <row r="9" spans="1:9" x14ac:dyDescent="0.25">
      <c r="A9" s="47" t="s">
        <v>220</v>
      </c>
      <c r="B9" s="47" t="s">
        <v>343</v>
      </c>
      <c r="C9" s="100"/>
      <c r="D9" s="100"/>
      <c r="E9" s="100"/>
      <c r="F9" s="100"/>
      <c r="G9" s="100"/>
      <c r="H9" s="100"/>
      <c r="I9" s="100"/>
    </row>
    <row r="10" spans="1:9" ht="30" x14ac:dyDescent="0.25">
      <c r="A10" s="12" t="s">
        <v>344</v>
      </c>
      <c r="B10" s="5" t="s">
        <v>345</v>
      </c>
      <c r="C10" s="100"/>
      <c r="D10" s="100"/>
      <c r="E10" s="100"/>
      <c r="F10" s="100"/>
      <c r="G10" s="100"/>
      <c r="H10" s="100"/>
      <c r="I10" s="100"/>
    </row>
    <row r="11" spans="1:9" x14ac:dyDescent="0.25">
      <c r="A11" s="21" t="s">
        <v>549</v>
      </c>
      <c r="B11" s="5" t="s">
        <v>346</v>
      </c>
      <c r="C11" s="101"/>
      <c r="D11" s="101"/>
      <c r="E11" s="109"/>
      <c r="F11" s="100"/>
      <c r="G11" s="100"/>
      <c r="H11" s="100"/>
      <c r="I11" s="100"/>
    </row>
    <row r="12" spans="1:9" x14ac:dyDescent="0.25">
      <c r="A12" s="47" t="s">
        <v>220</v>
      </c>
      <c r="B12" s="47" t="s">
        <v>346</v>
      </c>
      <c r="C12" s="100"/>
      <c r="D12" s="100"/>
      <c r="E12" s="100"/>
      <c r="F12" s="100"/>
      <c r="G12" s="100"/>
      <c r="H12" s="100"/>
      <c r="I12" s="100"/>
    </row>
    <row r="13" spans="1:9" s="87" customFormat="1" x14ac:dyDescent="0.25">
      <c r="A13" s="11" t="s">
        <v>521</v>
      </c>
      <c r="B13" s="7" t="s">
        <v>347</v>
      </c>
      <c r="C13" s="90"/>
      <c r="D13" s="90"/>
      <c r="E13" s="90"/>
      <c r="F13" s="90"/>
      <c r="G13" s="90"/>
      <c r="H13" s="90"/>
      <c r="I13" s="90"/>
    </row>
    <row r="14" spans="1:9" x14ac:dyDescent="0.25">
      <c r="A14" s="12" t="s">
        <v>550</v>
      </c>
      <c r="B14" s="5" t="s">
        <v>348</v>
      </c>
      <c r="C14" s="100"/>
      <c r="D14" s="100"/>
      <c r="E14" s="100"/>
      <c r="F14" s="100"/>
      <c r="G14" s="100"/>
      <c r="H14" s="100"/>
      <c r="I14" s="100"/>
    </row>
    <row r="15" spans="1:9" x14ac:dyDescent="0.25">
      <c r="A15" s="47" t="s">
        <v>228</v>
      </c>
      <c r="B15" s="47" t="s">
        <v>348</v>
      </c>
      <c r="C15" s="100"/>
      <c r="D15" s="100"/>
      <c r="E15" s="100"/>
      <c r="F15" s="100"/>
      <c r="G15" s="100"/>
      <c r="H15" s="100"/>
      <c r="I15" s="100"/>
    </row>
    <row r="16" spans="1:9" x14ac:dyDescent="0.25">
      <c r="A16" s="21" t="s">
        <v>349</v>
      </c>
      <c r="B16" s="5" t="s">
        <v>350</v>
      </c>
      <c r="C16" s="100"/>
      <c r="D16" s="100"/>
      <c r="E16" s="100"/>
      <c r="F16" s="100"/>
      <c r="G16" s="100"/>
      <c r="H16" s="100"/>
      <c r="I16" s="100"/>
    </row>
    <row r="17" spans="1:9" x14ac:dyDescent="0.25">
      <c r="A17" s="13" t="s">
        <v>551</v>
      </c>
      <c r="B17" s="5" t="s">
        <v>351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229</v>
      </c>
      <c r="B18" s="47" t="s">
        <v>351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352</v>
      </c>
      <c r="B19" s="5" t="s">
        <v>353</v>
      </c>
      <c r="C19" s="26"/>
      <c r="D19" s="26"/>
      <c r="E19" s="26"/>
      <c r="F19" s="26"/>
      <c r="G19" s="26"/>
      <c r="H19" s="26"/>
      <c r="I19" s="26"/>
    </row>
    <row r="20" spans="1:9" s="87" customFormat="1" x14ac:dyDescent="0.25">
      <c r="A20" s="22" t="s">
        <v>522</v>
      </c>
      <c r="B20" s="7" t="s">
        <v>354</v>
      </c>
      <c r="C20" s="91"/>
      <c r="D20" s="91"/>
      <c r="E20" s="91"/>
      <c r="F20" s="91"/>
      <c r="G20" s="91"/>
      <c r="H20" s="91"/>
      <c r="I20" s="91"/>
    </row>
    <row r="21" spans="1:9" x14ac:dyDescent="0.25">
      <c r="A21" s="12" t="s">
        <v>369</v>
      </c>
      <c r="B21" s="5" t="s">
        <v>370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371</v>
      </c>
      <c r="B22" s="5" t="s">
        <v>372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373</v>
      </c>
      <c r="B23" s="5" t="s">
        <v>374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506</v>
      </c>
      <c r="B24" s="5" t="s">
        <v>375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254</v>
      </c>
      <c r="B25" s="47" t="s">
        <v>375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255</v>
      </c>
      <c r="B26" s="47" t="s">
        <v>375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256</v>
      </c>
      <c r="B27" s="48" t="s">
        <v>375</v>
      </c>
      <c r="C27" s="26"/>
      <c r="D27" s="26"/>
      <c r="E27" s="26"/>
      <c r="F27" s="26"/>
      <c r="G27" s="26"/>
      <c r="H27" s="26"/>
      <c r="I27" s="26"/>
    </row>
    <row r="28" spans="1:9" s="87" customFormat="1" x14ac:dyDescent="0.25">
      <c r="A28" s="49" t="s">
        <v>525</v>
      </c>
      <c r="B28" s="36" t="s">
        <v>376</v>
      </c>
      <c r="C28" s="91"/>
      <c r="D28" s="91"/>
      <c r="E28" s="91"/>
      <c r="F28" s="91"/>
      <c r="G28" s="91"/>
      <c r="H28" s="91"/>
      <c r="I28" s="91"/>
    </row>
    <row r="29" spans="1:9" x14ac:dyDescent="0.25">
      <c r="A29" s="78"/>
      <c r="B29" s="79"/>
    </row>
    <row r="30" spans="1:9" ht="47.25" customHeight="1" x14ac:dyDescent="0.25">
      <c r="A30" s="2" t="s">
        <v>81</v>
      </c>
      <c r="B30" s="3" t="s">
        <v>82</v>
      </c>
      <c r="C30" s="104" t="s">
        <v>695</v>
      </c>
      <c r="D30" s="104" t="s">
        <v>696</v>
      </c>
      <c r="E30" s="142" t="s">
        <v>701</v>
      </c>
      <c r="F30" s="104" t="s">
        <v>709</v>
      </c>
      <c r="G30" s="143"/>
      <c r="H30" s="25"/>
    </row>
    <row r="31" spans="1:9" s="87" customFormat="1" ht="26.25" x14ac:dyDescent="0.25">
      <c r="A31" s="148" t="s">
        <v>37</v>
      </c>
      <c r="B31" s="149"/>
      <c r="C31" s="150"/>
      <c r="D31" s="150"/>
      <c r="E31" s="150"/>
      <c r="F31" s="150"/>
      <c r="G31" s="144"/>
      <c r="H31" s="145"/>
    </row>
    <row r="32" spans="1:9" ht="15.75" x14ac:dyDescent="0.3">
      <c r="A32" s="83" t="s">
        <v>57</v>
      </c>
      <c r="B32" s="36"/>
      <c r="C32" s="190">
        <v>5547510</v>
      </c>
      <c r="D32" s="151">
        <v>1500000</v>
      </c>
      <c r="E32" s="151">
        <v>1600000</v>
      </c>
      <c r="F32" s="151">
        <v>1620000</v>
      </c>
      <c r="G32" s="146"/>
      <c r="H32" s="147"/>
    </row>
    <row r="33" spans="1:8" ht="45" x14ac:dyDescent="0.3">
      <c r="A33" s="83" t="s">
        <v>34</v>
      </c>
      <c r="B33" s="36"/>
      <c r="C33" s="190"/>
      <c r="D33" s="151"/>
      <c r="E33" s="151"/>
      <c r="F33" s="151"/>
      <c r="G33" s="146"/>
      <c r="H33" s="147"/>
    </row>
    <row r="34" spans="1:8" ht="15.75" x14ac:dyDescent="0.3">
      <c r="A34" s="83" t="s">
        <v>35</v>
      </c>
      <c r="B34" s="36"/>
      <c r="C34" s="190"/>
      <c r="D34" s="151"/>
      <c r="E34" s="151"/>
      <c r="F34" s="151"/>
      <c r="G34" s="146"/>
      <c r="H34" s="147"/>
    </row>
    <row r="35" spans="1:8" ht="30.75" customHeight="1" x14ac:dyDescent="0.3">
      <c r="A35" s="83" t="s">
        <v>36</v>
      </c>
      <c r="B35" s="36"/>
      <c r="C35" s="190"/>
      <c r="D35" s="151"/>
      <c r="E35" s="151"/>
      <c r="F35" s="151"/>
      <c r="G35" s="146"/>
      <c r="H35" s="147"/>
    </row>
    <row r="36" spans="1:8" ht="15.75" x14ac:dyDescent="0.3">
      <c r="A36" s="83" t="s">
        <v>58</v>
      </c>
      <c r="B36" s="36"/>
      <c r="C36" s="190">
        <v>186650</v>
      </c>
      <c r="D36" s="151">
        <v>75000</v>
      </c>
      <c r="E36" s="151">
        <v>75000</v>
      </c>
      <c r="F36" s="151">
        <v>75000</v>
      </c>
      <c r="G36" s="146"/>
      <c r="H36" s="147"/>
    </row>
    <row r="37" spans="1:8" ht="21" customHeight="1" x14ac:dyDescent="0.3">
      <c r="A37" s="83" t="s">
        <v>56</v>
      </c>
      <c r="B37" s="36"/>
      <c r="C37" s="190"/>
      <c r="D37" s="151"/>
      <c r="E37" s="151"/>
      <c r="F37" s="151"/>
      <c r="G37" s="146"/>
      <c r="H37" s="147"/>
    </row>
    <row r="38" spans="1:8" s="87" customFormat="1" x14ac:dyDescent="0.25">
      <c r="A38" s="22" t="s">
        <v>25</v>
      </c>
      <c r="B38" s="36"/>
      <c r="C38" s="191">
        <f>SUM(C32:C37)</f>
        <v>5734160</v>
      </c>
      <c r="D38" s="152">
        <f t="shared" ref="D38:F38" si="0">SUM(D32:D37)</f>
        <v>1575000</v>
      </c>
      <c r="E38" s="152">
        <f t="shared" si="0"/>
        <v>1675000</v>
      </c>
      <c r="F38" s="152">
        <f t="shared" si="0"/>
        <v>1695000</v>
      </c>
      <c r="G38" s="144"/>
      <c r="H38" s="145"/>
    </row>
    <row r="39" spans="1:8" x14ac:dyDescent="0.25">
      <c r="A39" s="78"/>
      <c r="B39" s="79"/>
    </row>
    <row r="40" spans="1:8" x14ac:dyDescent="0.25">
      <c r="A40" s="78"/>
      <c r="B40" s="79"/>
    </row>
    <row r="41" spans="1:8" x14ac:dyDescent="0.25">
      <c r="A41" s="225" t="s">
        <v>55</v>
      </c>
      <c r="B41" s="225"/>
      <c r="C41" s="225"/>
      <c r="D41" s="225"/>
      <c r="E41" s="225"/>
    </row>
    <row r="42" spans="1:8" x14ac:dyDescent="0.25">
      <c r="A42" s="225"/>
      <c r="B42" s="225"/>
      <c r="C42" s="225"/>
      <c r="D42" s="225"/>
      <c r="E42" s="225"/>
    </row>
    <row r="43" spans="1:8" ht="27.75" customHeight="1" x14ac:dyDescent="0.25">
      <c r="A43" s="225"/>
      <c r="B43" s="225"/>
      <c r="C43" s="225"/>
      <c r="D43" s="225"/>
      <c r="E43" s="225"/>
    </row>
    <row r="44" spans="1:8" x14ac:dyDescent="0.25">
      <c r="A44" s="78"/>
      <c r="B44" s="79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E9"/>
  <sheetViews>
    <sheetView workbookViewId="0">
      <selection activeCell="A3" sqref="A3:E3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0"/>
    </row>
    <row r="2" spans="1:5" x14ac:dyDescent="0.25">
      <c r="D2" t="s">
        <v>718</v>
      </c>
    </row>
    <row r="3" spans="1:5" ht="24" customHeight="1" x14ac:dyDescent="0.25">
      <c r="A3" s="209" t="s">
        <v>706</v>
      </c>
      <c r="B3" s="214"/>
      <c r="C3" s="214"/>
      <c r="D3" s="214"/>
      <c r="E3" s="214"/>
    </row>
    <row r="4" spans="1:5" ht="23.25" customHeight="1" x14ac:dyDescent="0.25">
      <c r="A4" s="212" t="s">
        <v>665</v>
      </c>
      <c r="B4" s="210"/>
      <c r="C4" s="210"/>
      <c r="D4" s="210"/>
      <c r="E4" s="210"/>
    </row>
    <row r="5" spans="1:5" ht="18" x14ac:dyDescent="0.25">
      <c r="A5" s="42"/>
    </row>
    <row r="7" spans="1:5" ht="30" x14ac:dyDescent="0.3">
      <c r="A7" s="2" t="s">
        <v>81</v>
      </c>
      <c r="B7" s="3" t="s">
        <v>82</v>
      </c>
      <c r="C7" s="52" t="s">
        <v>1</v>
      </c>
      <c r="D7" s="52" t="s">
        <v>2</v>
      </c>
      <c r="E7" s="58" t="s">
        <v>3</v>
      </c>
    </row>
    <row r="8" spans="1:5" x14ac:dyDescent="0.25">
      <c r="A8" s="26"/>
      <c r="B8" s="26"/>
      <c r="C8" s="85"/>
      <c r="D8" s="85"/>
      <c r="E8" s="85"/>
    </row>
    <row r="9" spans="1:5" s="87" customFormat="1" x14ac:dyDescent="0.25">
      <c r="A9" s="15" t="s">
        <v>631</v>
      </c>
      <c r="B9" s="8" t="s">
        <v>652</v>
      </c>
      <c r="C9" s="200">
        <v>92138</v>
      </c>
      <c r="D9" s="118"/>
      <c r="E9" s="118">
        <f>SUM(C9:D9)</f>
        <v>92138</v>
      </c>
    </row>
  </sheetData>
  <mergeCells count="2"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Önkormányzat Sorkifalud</cp:lastModifiedBy>
  <cp:lastPrinted>2021-01-18T06:42:19Z</cp:lastPrinted>
  <dcterms:created xsi:type="dcterms:W3CDTF">2014-01-03T21:48:14Z</dcterms:created>
  <dcterms:modified xsi:type="dcterms:W3CDTF">2021-01-27T10:53:33Z</dcterms:modified>
</cp:coreProperties>
</file>